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firstSheet="2" activeTab="6"/>
  </bookViews>
  <sheets>
    <sheet name="附件5 (2)" sheetId="1" state="hidden" r:id="rId1"/>
    <sheet name="工具" sheetId="2" state="hidden" r:id="rId2"/>
    <sheet name="附件1" sheetId="3" r:id="rId3"/>
    <sheet name="附件2" sheetId="4" r:id="rId4"/>
    <sheet name="附件3" sheetId="5" r:id="rId5"/>
    <sheet name="附件4" sheetId="6" r:id="rId6"/>
    <sheet name="附件5" sheetId="7" r:id="rId7"/>
  </sheets>
  <definedNames>
    <definedName name="_xlnm._FilterDatabase" localSheetId="2" hidden="1">'附件1'!$A$3:$D$3</definedName>
    <definedName name="_xlnm._FilterDatabase" localSheetId="3" hidden="1">'附件2'!$A$3:$D$3</definedName>
    <definedName name="_xlnm._FilterDatabase" localSheetId="4" hidden="1">'附件3'!$A$3:$D$3</definedName>
    <definedName name="_xlnm._FilterDatabase" localSheetId="5" hidden="1">'附件4'!$A$3:$D$3</definedName>
    <definedName name="_xlnm._FilterDatabase" localSheetId="0" hidden="1">'附件5 (2)'!$A$6:$S$6</definedName>
    <definedName name="_xlnm._FilterDatabase" localSheetId="1" hidden="1">'工具'!$I$1:$K$1</definedName>
    <definedName name="_xlfn.AGGREGATE" hidden="1">#NAME?</definedName>
    <definedName name="_xlnm.Print_Area" localSheetId="6">'附件5'!$A$1:$S$122</definedName>
    <definedName name="_xlnm.Print_Area" localSheetId="0">'附件5 (2)'!$A$1:$S$123</definedName>
    <definedName name="_xlnm.Print_Titles" localSheetId="2">'附件1'!$1:$3</definedName>
    <definedName name="_xlnm.Print_Titles" localSheetId="3">'附件2'!$1:$3</definedName>
    <definedName name="_xlnm.Print_Titles" localSheetId="4">'附件3'!$1:$3</definedName>
    <definedName name="_xlnm.Print_Titles" localSheetId="5">'附件4'!$1:$3</definedName>
    <definedName name="_xlnm.Print_Titles" localSheetId="6">'附件5'!$1:$5</definedName>
    <definedName name="_xlnm.Print_Titles" localSheetId="0">'附件5 (2)'!$1:$5</definedName>
    <definedName name="_xlnm.Print_Titles" localSheetId="1">'工具'!$1:$1</definedName>
  </definedNames>
  <calcPr fullCalcOnLoad="1"/>
</workbook>
</file>

<file path=xl/sharedStrings.xml><?xml version="1.0" encoding="utf-8"?>
<sst xmlns="http://schemas.openxmlformats.org/spreadsheetml/2006/main" count="2303" uniqueCount="806">
  <si>
    <t>姓名</t>
  </si>
  <si>
    <t>证件号码</t>
  </si>
  <si>
    <t>附件5</t>
  </si>
  <si>
    <t>附件2</t>
  </si>
  <si>
    <t>002</t>
  </si>
  <si>
    <t>003</t>
  </si>
  <si>
    <t>004</t>
  </si>
  <si>
    <t>附件3</t>
  </si>
  <si>
    <t>序号</t>
  </si>
  <si>
    <t>附件1</t>
  </si>
  <si>
    <t>001</t>
  </si>
  <si>
    <t>序号</t>
  </si>
  <si>
    <t>姓名</t>
  </si>
  <si>
    <t>证件号码</t>
  </si>
  <si>
    <t>附件4</t>
  </si>
  <si>
    <t>1</t>
  </si>
  <si>
    <t>于爽</t>
  </si>
  <si>
    <t>王以朋</t>
  </si>
  <si>
    <t>孔祥伟</t>
  </si>
  <si>
    <t>230603198909122511</t>
  </si>
  <si>
    <t>王志国</t>
  </si>
  <si>
    <t>230921198601191739</t>
  </si>
  <si>
    <t>刘明远</t>
  </si>
  <si>
    <t>马威</t>
  </si>
  <si>
    <t>220202198202154237</t>
  </si>
  <si>
    <t>曾欠敏</t>
  </si>
  <si>
    <t>360311197803110537</t>
  </si>
  <si>
    <t>陈勇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</si>
  <si>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</si>
  <si>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</si>
  <si>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</si>
  <si>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</si>
  <si>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</si>
  <si>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</si>
  <si>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</si>
  <si>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</si>
  <si>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</si>
  <si>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</si>
  <si>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</si>
  <si>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</si>
  <si>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</si>
  <si>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</si>
  <si>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</si>
  <si>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</si>
  <si>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</si>
  <si>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</si>
  <si>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</si>
  <si>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</si>
  <si>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</si>
  <si>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</si>
  <si>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</si>
  <si>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</si>
  <si>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</si>
  <si>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</si>
  <si>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</si>
  <si>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</si>
  <si>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</si>
  <si>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</si>
  <si>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</si>
  <si>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</si>
  <si>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</si>
  <si>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</si>
  <si>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</si>
  <si>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</si>
  <si>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</si>
  <si>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</si>
  <si>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</si>
  <si>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</si>
  <si>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</si>
  <si>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</si>
  <si>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</si>
  <si>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</si>
  <si>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</si>
  <si>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</si>
  <si>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</si>
  <si>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</si>
  <si>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</si>
  <si>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</si>
  <si>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</si>
  <si>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</si>
  <si>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</si>
  <si>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</si>
  <si>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</si>
  <si>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</si>
  <si>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</si>
  <si>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</si>
  <si>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</si>
  <si>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</si>
  <si>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</si>
  <si>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</si>
  <si>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</si>
  <si>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</si>
  <si>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</si>
  <si>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</si>
  <si>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</si>
  <si>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</si>
  <si>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</si>
  <si>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</si>
  <si>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</si>
  <si>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</si>
  <si>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</si>
  <si>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</si>
  <si>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</si>
  <si>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</si>
  <si>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</si>
  <si>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</si>
  <si>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</si>
  <si>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</si>
  <si>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</si>
  <si>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</si>
  <si>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</si>
  <si>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</si>
  <si>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</si>
  <si>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</si>
  <si>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</si>
  <si>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</si>
  <si>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</si>
  <si>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</si>
  <si>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</si>
  <si>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</si>
  <si>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</si>
  <si>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</si>
  <si>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</si>
  <si>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</si>
  <si>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</si>
  <si>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</si>
  <si>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</si>
  <si>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</si>
  <si>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</si>
  <si>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</si>
  <si>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</si>
  <si>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</si>
  <si>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</si>
  <si>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</si>
  <si>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</si>
  <si>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</si>
  <si>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</si>
  <si>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</si>
  <si>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</si>
  <si>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</si>
  <si>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</si>
  <si>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考号</t>
  </si>
  <si>
    <t>姓名</t>
  </si>
  <si>
    <t>身份证号</t>
  </si>
  <si>
    <t>2302031966********</t>
  </si>
  <si>
    <t>2301071978********</t>
  </si>
  <si>
    <t>2302061995********</t>
  </si>
  <si>
    <t>2302031987********</t>
  </si>
  <si>
    <t>2106041989********</t>
  </si>
  <si>
    <t>郑顺波</t>
  </si>
  <si>
    <t>230605198004221438</t>
  </si>
  <si>
    <t>王炳旭</t>
  </si>
  <si>
    <t>陈登奎</t>
  </si>
  <si>
    <t>211221198107010073</t>
  </si>
  <si>
    <t>陈余</t>
  </si>
  <si>
    <t>232101198706186031</t>
  </si>
  <si>
    <t>纪玉坤</t>
  </si>
  <si>
    <t>239005198811052816</t>
  </si>
  <si>
    <t>张锐</t>
  </si>
  <si>
    <t>罗壮</t>
  </si>
  <si>
    <t>230822199111067810</t>
  </si>
  <si>
    <t>綦振国</t>
  </si>
  <si>
    <t>230122196905293914</t>
  </si>
  <si>
    <t>王天航</t>
  </si>
  <si>
    <t>232722199209200014</t>
  </si>
  <si>
    <t>赵峰</t>
  </si>
  <si>
    <t>230103198706022417</t>
  </si>
  <si>
    <t>马智</t>
  </si>
  <si>
    <t>230104196701021711</t>
  </si>
  <si>
    <t>孙刚</t>
  </si>
  <si>
    <t>620422199205237738</t>
  </si>
  <si>
    <t>卢秀柱</t>
  </si>
  <si>
    <t>230207196004130212</t>
  </si>
  <si>
    <t>朱鸿维</t>
  </si>
  <si>
    <t>230103199405281911</t>
  </si>
  <si>
    <t>赵惠新</t>
  </si>
  <si>
    <t>230811199304162137</t>
  </si>
  <si>
    <t>陈超</t>
  </si>
  <si>
    <t>152103198908121511</t>
  </si>
  <si>
    <t>寇娟</t>
  </si>
  <si>
    <t>230208199212240221</t>
  </si>
  <si>
    <t>李允杰</t>
  </si>
  <si>
    <t>411425199011075110</t>
  </si>
  <si>
    <t>王中良</t>
  </si>
  <si>
    <t>230108198510121319</t>
  </si>
  <si>
    <t>梁速宇</t>
  </si>
  <si>
    <t>刘君宇</t>
  </si>
  <si>
    <t>232303199103254611</t>
  </si>
  <si>
    <t>苏莹</t>
  </si>
  <si>
    <t>230604198110251431</t>
  </si>
  <si>
    <t>于振东</t>
  </si>
  <si>
    <t>230828199312303515</t>
  </si>
  <si>
    <t>李明</t>
  </si>
  <si>
    <t>231084198804142416</t>
  </si>
  <si>
    <t>姚明昊</t>
  </si>
  <si>
    <t>230229198107090011</t>
  </si>
  <si>
    <t>谷袁超</t>
  </si>
  <si>
    <t>230606198909255698</t>
  </si>
  <si>
    <t>郝向阳</t>
  </si>
  <si>
    <t>23210119871126361X</t>
  </si>
  <si>
    <t>武广财</t>
  </si>
  <si>
    <t>230183199011101617</t>
  </si>
  <si>
    <t>顾一凡</t>
  </si>
  <si>
    <t>230123198902200618</t>
  </si>
  <si>
    <t>刘尚武</t>
  </si>
  <si>
    <t>231182198902177930</t>
  </si>
  <si>
    <t>2</t>
  </si>
  <si>
    <t>潘春卫</t>
  </si>
  <si>
    <t>230621198909081265</t>
  </si>
  <si>
    <t>李荣福</t>
  </si>
  <si>
    <t>230206198103012038</t>
  </si>
  <si>
    <t>陈文江</t>
  </si>
  <si>
    <t>230602196912123819</t>
  </si>
  <si>
    <t>伍波</t>
  </si>
  <si>
    <t>230604197905101811</t>
  </si>
  <si>
    <t>刘洋宇</t>
  </si>
  <si>
    <t>230106198512150014</t>
  </si>
  <si>
    <t>庞庆斌</t>
  </si>
  <si>
    <t>230407196405190110</t>
  </si>
  <si>
    <t>甘洪丰</t>
  </si>
  <si>
    <t>210122198507090359</t>
  </si>
  <si>
    <t>刘红岩</t>
  </si>
  <si>
    <t>232625197803270626</t>
  </si>
  <si>
    <t>赵轩宇</t>
  </si>
  <si>
    <t>230623198812240031</t>
  </si>
  <si>
    <t>于兹强</t>
  </si>
  <si>
    <t>230604196808191611</t>
  </si>
  <si>
    <t>刘冬</t>
  </si>
  <si>
    <t>232126199112050577</t>
  </si>
  <si>
    <t>周春海</t>
  </si>
  <si>
    <t>230107196712141216</t>
  </si>
  <si>
    <t>王博</t>
  </si>
  <si>
    <t>230102198706053719</t>
  </si>
  <si>
    <t>邹可心</t>
  </si>
  <si>
    <t>230203198906151454</t>
  </si>
  <si>
    <t>不合格</t>
  </si>
  <si>
    <t>缺考</t>
  </si>
  <si>
    <t>20172QRA001</t>
  </si>
  <si>
    <t>20172QRA003</t>
  </si>
  <si>
    <t>20172QRA006</t>
  </si>
  <si>
    <t>20172QRA007</t>
  </si>
  <si>
    <t>20172QRA015</t>
  </si>
  <si>
    <t>20172QRA017</t>
  </si>
  <si>
    <t>20172QRA019</t>
  </si>
  <si>
    <t>20172QRA020</t>
  </si>
  <si>
    <t>20172QRA026</t>
  </si>
  <si>
    <t>20172QRA027</t>
  </si>
  <si>
    <t>20172QRA028</t>
  </si>
  <si>
    <t>20172QRA035</t>
  </si>
  <si>
    <t>20172QRA038</t>
  </si>
  <si>
    <t>20172QRA039</t>
  </si>
  <si>
    <t>20172QRA041</t>
  </si>
  <si>
    <t>20172QRA046</t>
  </si>
  <si>
    <t>20172QRA047</t>
  </si>
  <si>
    <t>20172QRA049</t>
  </si>
  <si>
    <t>20172QRA053</t>
  </si>
  <si>
    <t>20172QRA057</t>
  </si>
  <si>
    <t>20172QRA058</t>
  </si>
  <si>
    <t>20172QRA059</t>
  </si>
  <si>
    <t>20172QRA060</t>
  </si>
  <si>
    <t>20172QRA063</t>
  </si>
  <si>
    <t>20172QRA065</t>
  </si>
  <si>
    <t>20172QRA070</t>
  </si>
  <si>
    <t>20172QRA076</t>
  </si>
  <si>
    <t>20172QRA077</t>
  </si>
  <si>
    <t>20172QRA078</t>
  </si>
  <si>
    <t>20172QRA079</t>
  </si>
  <si>
    <t>20172QRA080</t>
  </si>
  <si>
    <t>20172QRA081</t>
  </si>
  <si>
    <t>20172QRA083</t>
  </si>
  <si>
    <t>20172QRA092</t>
  </si>
  <si>
    <t>20172QRA093</t>
  </si>
  <si>
    <t>20172QRA045</t>
  </si>
  <si>
    <t>20172QRA084</t>
  </si>
  <si>
    <t>考号</t>
  </si>
  <si>
    <t>闭卷</t>
  </si>
  <si>
    <t>开卷</t>
  </si>
  <si>
    <t>实操</t>
  </si>
  <si>
    <t>〇</t>
  </si>
  <si>
    <t>〇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</si>
  <si>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</si>
  <si>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</si>
  <si>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</si>
  <si>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</si>
  <si>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</si>
  <si>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</si>
  <si>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</si>
  <si>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</si>
  <si>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</si>
  <si>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</si>
  <si>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</si>
  <si>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</si>
  <si>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</si>
  <si>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</si>
  <si>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</si>
  <si>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</si>
  <si>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</si>
  <si>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</si>
  <si>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</si>
  <si>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</si>
  <si>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</si>
  <si>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</si>
  <si>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</si>
  <si>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</si>
  <si>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</si>
  <si>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</si>
  <si>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</si>
  <si>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</si>
  <si>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</si>
  <si>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</si>
  <si>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</si>
  <si>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</si>
  <si>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</si>
  <si>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</si>
  <si>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</si>
  <si>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</si>
  <si>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</si>
  <si>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</si>
  <si>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</si>
  <si>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</si>
  <si>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</si>
  <si>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</si>
  <si>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</si>
  <si>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</si>
  <si>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</si>
  <si>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王超</t>
  </si>
  <si>
    <t>查松</t>
  </si>
  <si>
    <t>231081198410080612</t>
  </si>
  <si>
    <t>2302071985********</t>
  </si>
  <si>
    <t>2323011985********</t>
  </si>
  <si>
    <t>2301031986********</t>
  </si>
  <si>
    <t>3</t>
  </si>
  <si>
    <t>4</t>
  </si>
  <si>
    <t>5</t>
  </si>
  <si>
    <t>20172QUA024</t>
  </si>
  <si>
    <t>20172QUA006</t>
  </si>
  <si>
    <t>20172QUA022</t>
  </si>
  <si>
    <t>20172QUA011</t>
  </si>
  <si>
    <t>20172QUA033</t>
  </si>
  <si>
    <t>20172QUA031</t>
  </si>
  <si>
    <t>20172QUA071</t>
  </si>
  <si>
    <t>20172QUA078</t>
  </si>
  <si>
    <t>20172QUA059</t>
  </si>
  <si>
    <t>20172QUA052</t>
  </si>
  <si>
    <t>20172QUA108</t>
  </si>
  <si>
    <t>20172QUA104</t>
  </si>
  <si>
    <t>20172QUA106</t>
  </si>
  <si>
    <t>20172QUA102</t>
  </si>
  <si>
    <t>20172QUA018</t>
  </si>
  <si>
    <t>20172QUA107</t>
  </si>
  <si>
    <t>20172QUA043</t>
  </si>
  <si>
    <t>20172QUA082</t>
  </si>
  <si>
    <t>20172QUA046</t>
  </si>
  <si>
    <t>20172QUA049</t>
  </si>
  <si>
    <t>20172QUA038</t>
  </si>
  <si>
    <t>20172QUA072</t>
  </si>
  <si>
    <t>20172QUA110</t>
  </si>
  <si>
    <t>20172QUA093</t>
  </si>
  <si>
    <t>20172QUA045</t>
  </si>
  <si>
    <t>20172QUA041</t>
  </si>
  <si>
    <t>20172QUA042</t>
  </si>
  <si>
    <t>20172QUA030</t>
  </si>
  <si>
    <t>20172QUA074</t>
  </si>
  <si>
    <t>20172QUA088</t>
  </si>
  <si>
    <t>20172QUA109</t>
  </si>
  <si>
    <t>20172QUA032</t>
  </si>
  <si>
    <t>20172QUA039</t>
  </si>
  <si>
    <t>20172QUA055</t>
  </si>
  <si>
    <t>20172QUA073</t>
  </si>
  <si>
    <t>20172QUA090</t>
  </si>
  <si>
    <t>20172QUA017</t>
  </si>
  <si>
    <t>20172QUA044</t>
  </si>
  <si>
    <t>20172QUA065</t>
  </si>
  <si>
    <t>20172QUA083</t>
  </si>
  <si>
    <t>20172QUA013</t>
  </si>
  <si>
    <t>20172QUA034</t>
  </si>
  <si>
    <t>20172QUA068</t>
  </si>
  <si>
    <t>20172QUA067</t>
  </si>
  <si>
    <t>20172QUA075</t>
  </si>
  <si>
    <t>20172QUA014</t>
  </si>
  <si>
    <t>20172QUA105</t>
  </si>
  <si>
    <t>20172QUA070</t>
  </si>
  <si>
    <t>20172QUA051</t>
  </si>
  <si>
    <t>20172QUA058</t>
  </si>
  <si>
    <t>鄂霜</t>
  </si>
  <si>
    <t>230204199308281129</t>
  </si>
  <si>
    <t>黄涛</t>
  </si>
  <si>
    <t>230202199003072411</t>
  </si>
  <si>
    <t>李洋子</t>
  </si>
  <si>
    <t>230203198806050066</t>
  </si>
  <si>
    <t>刘南</t>
  </si>
  <si>
    <t>23050219940303156X</t>
  </si>
  <si>
    <t>王辉</t>
  </si>
  <si>
    <t>23028119810130335X</t>
  </si>
  <si>
    <t>周龙</t>
  </si>
  <si>
    <t>230606197211092239</t>
  </si>
  <si>
    <t>付长江</t>
  </si>
  <si>
    <t>230203197402151018</t>
  </si>
  <si>
    <t>胡建明</t>
  </si>
  <si>
    <t>232302196312221613</t>
  </si>
  <si>
    <t>朱虹宇</t>
  </si>
  <si>
    <t>230602197507220417</t>
  </si>
  <si>
    <t>何欣</t>
  </si>
  <si>
    <t>230205197404260819</t>
  </si>
  <si>
    <t>袁野</t>
  </si>
  <si>
    <t>230102197105212839</t>
  </si>
  <si>
    <t>齐星钰</t>
  </si>
  <si>
    <t>220702199101171814</t>
  </si>
  <si>
    <t>何富强</t>
  </si>
  <si>
    <t>232303199002254612</t>
  </si>
  <si>
    <t>田军伟</t>
  </si>
  <si>
    <t>612129197908204915</t>
  </si>
  <si>
    <t>韩晶</t>
  </si>
  <si>
    <t>231181198710273323</t>
  </si>
  <si>
    <t>毛雪健</t>
  </si>
  <si>
    <t>230605199112171014</t>
  </si>
  <si>
    <t>吴海峰</t>
  </si>
  <si>
    <t>152324199001101157</t>
  </si>
  <si>
    <t>夏威</t>
  </si>
  <si>
    <t>230107198105091519</t>
  </si>
  <si>
    <t>230108197703130612</t>
  </si>
  <si>
    <t>林斌</t>
  </si>
  <si>
    <t>152105198511181818</t>
  </si>
  <si>
    <t>孟男</t>
  </si>
  <si>
    <t>230102198511011615</t>
  </si>
  <si>
    <t>刘吉伟</t>
  </si>
  <si>
    <t>220702199112049718</t>
  </si>
  <si>
    <t>姚文超</t>
  </si>
  <si>
    <t>230605198311072815</t>
  </si>
  <si>
    <t>陈革军</t>
  </si>
  <si>
    <t>姚志强</t>
  </si>
  <si>
    <t>210522198805094413</t>
  </si>
  <si>
    <t>李健蛟</t>
  </si>
  <si>
    <t>230119198307170317</t>
  </si>
  <si>
    <t>张建</t>
  </si>
  <si>
    <t>230103196303084235</t>
  </si>
  <si>
    <t>晏子恒</t>
  </si>
  <si>
    <t>230605199206271411</t>
  </si>
  <si>
    <t>钱晓睿</t>
  </si>
  <si>
    <t>21040219920703051X</t>
  </si>
  <si>
    <t>高山</t>
  </si>
  <si>
    <t>230103198302251918</t>
  </si>
  <si>
    <t>李阳</t>
  </si>
  <si>
    <t>230822199208207824</t>
  </si>
  <si>
    <t>张文礼</t>
  </si>
  <si>
    <t>620503198710015732</t>
  </si>
  <si>
    <t>铁彦双</t>
  </si>
  <si>
    <t>232700198908031413</t>
  </si>
  <si>
    <t>李艳杰</t>
  </si>
  <si>
    <t>张海波</t>
  </si>
  <si>
    <t>232302197310203272</t>
  </si>
  <si>
    <t>张学君</t>
  </si>
  <si>
    <t>韩铭哲</t>
  </si>
  <si>
    <t>230102198901312114</t>
  </si>
  <si>
    <t>赵子龙</t>
  </si>
  <si>
    <t>徐延君</t>
  </si>
  <si>
    <t>230103198912023613</t>
  </si>
  <si>
    <t>车伟</t>
  </si>
  <si>
    <t>231005197403260016</t>
  </si>
  <si>
    <t>毕崇波</t>
  </si>
  <si>
    <t>230104198205182312</t>
  </si>
  <si>
    <t>孙赫</t>
  </si>
  <si>
    <t>230605199204241817</t>
  </si>
  <si>
    <t>张凯</t>
  </si>
  <si>
    <t>230604199207025136</t>
  </si>
  <si>
    <t>冯玉晓</t>
  </si>
  <si>
    <t>230602196905085615</t>
  </si>
  <si>
    <t>方宇光</t>
  </si>
  <si>
    <t>230121197004060636</t>
  </si>
  <si>
    <t>李弘博</t>
  </si>
  <si>
    <t>230702198808080913</t>
  </si>
  <si>
    <t>李策</t>
  </si>
  <si>
    <t>131102199508220610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</si>
  <si>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</si>
  <si>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</si>
  <si>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</si>
  <si>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</si>
  <si>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</si>
  <si>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</si>
  <si>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</si>
  <si>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</si>
  <si>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</si>
  <si>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</si>
  <si>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</si>
  <si>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</si>
  <si>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</si>
  <si>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</si>
  <si>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</si>
  <si>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</si>
  <si>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</si>
  <si>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</si>
  <si>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</si>
  <si>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</si>
  <si>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</si>
  <si>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</si>
  <si>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</si>
  <si>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</si>
  <si>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</si>
  <si>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</si>
  <si>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</si>
  <si>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</si>
  <si>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</si>
  <si>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</si>
  <si>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</si>
  <si>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</si>
  <si>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</si>
  <si>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</si>
  <si>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</si>
  <si>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</si>
  <si>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</si>
  <si>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</si>
  <si>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</si>
  <si>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</si>
  <si>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</si>
  <si>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</si>
  <si>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</si>
  <si>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</si>
  <si>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</si>
  <si>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</si>
  <si>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</si>
  <si>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</si>
  <si>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</si>
  <si>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闭</t>
  </si>
  <si>
    <t>开</t>
  </si>
  <si>
    <t>实</t>
  </si>
  <si>
    <t>R</t>
  </si>
  <si>
    <t>U</t>
  </si>
  <si>
    <t>M</t>
  </si>
  <si>
    <t>P</t>
  </si>
  <si>
    <t>冯玉玲</t>
  </si>
  <si>
    <t>2301071969********</t>
  </si>
  <si>
    <t>2321011987********</t>
  </si>
  <si>
    <t>2301251988********</t>
  </si>
  <si>
    <t>2302061978********</t>
  </si>
  <si>
    <t>4114251990********</t>
  </si>
  <si>
    <t>2303211982********</t>
  </si>
  <si>
    <t>2301061985********</t>
  </si>
  <si>
    <t>2306031972********</t>
  </si>
  <si>
    <t>2306031978********</t>
  </si>
  <si>
    <t>2306021974********</t>
  </si>
  <si>
    <t>2301191980********</t>
  </si>
  <si>
    <t>王一鹏</t>
  </si>
  <si>
    <t>230202198510171831</t>
  </si>
  <si>
    <t>胡晓瑞</t>
  </si>
  <si>
    <t>23018319920718571X</t>
  </si>
  <si>
    <t>杨柳</t>
  </si>
  <si>
    <t>王士博</t>
  </si>
  <si>
    <t>230403198706210238</t>
  </si>
  <si>
    <t>王瑛莹</t>
  </si>
  <si>
    <t>230603198707122142</t>
  </si>
  <si>
    <t>23108319920507443X</t>
  </si>
  <si>
    <t>许岩</t>
  </si>
  <si>
    <t>239004198303300311</t>
  </si>
  <si>
    <t>邢涛</t>
  </si>
  <si>
    <t>230206197808150217</t>
  </si>
  <si>
    <t>邢赫楠</t>
  </si>
  <si>
    <t>230103198804192823</t>
  </si>
  <si>
    <t>20172QMA001</t>
  </si>
  <si>
    <t>20172QMA006</t>
  </si>
  <si>
    <t>20172QMA012</t>
  </si>
  <si>
    <t>20172QMA016</t>
  </si>
  <si>
    <t>20172QMA017</t>
  </si>
  <si>
    <t>20172QMA035</t>
  </si>
  <si>
    <t>20172QMA049</t>
  </si>
  <si>
    <t>20172QMA059</t>
  </si>
  <si>
    <t>20172QMA068</t>
  </si>
  <si>
    <t>20172QMA076</t>
  </si>
  <si>
    <t>20172QMA086</t>
  </si>
  <si>
    <t>20172QMA087</t>
  </si>
  <si>
    <t>20172QMA092</t>
  </si>
  <si>
    <t>20172QMA008</t>
  </si>
  <si>
    <t>20172QMA057</t>
  </si>
  <si>
    <t>20172QMA073</t>
  </si>
  <si>
    <t>20172QMA088</t>
  </si>
  <si>
    <t>20172QMA090</t>
  </si>
  <si>
    <t>吕海峰</t>
  </si>
  <si>
    <t>230811199202082910</t>
  </si>
  <si>
    <t>个数</t>
  </si>
  <si>
    <t>挂项</t>
  </si>
  <si>
    <t>挂科</t>
  </si>
  <si>
    <t>2301031987********</t>
  </si>
  <si>
    <t>2301071966********</t>
  </si>
  <si>
    <t>2310841985********</t>
  </si>
  <si>
    <t>赵松山</t>
  </si>
  <si>
    <t>230107197712050618</t>
  </si>
  <si>
    <t>李卓轩</t>
  </si>
  <si>
    <t>230102198608151075</t>
  </si>
  <si>
    <t>20172QPA017</t>
  </si>
  <si>
    <t>20172QPA020</t>
  </si>
  <si>
    <t>20172QPA052</t>
  </si>
  <si>
    <t>20172QPA053</t>
  </si>
  <si>
    <t>20172QPA068</t>
  </si>
  <si>
    <t>20172QPA070</t>
  </si>
  <si>
    <t>20172QPA076</t>
  </si>
  <si>
    <t>20172QPA077</t>
  </si>
  <si>
    <t>20172QPA078</t>
  </si>
  <si>
    <t>20172QPA075</t>
  </si>
  <si>
    <t>补考备注</t>
  </si>
  <si>
    <t>2017年无损检测RTⅡ（射线）取证补考合格人员名单</t>
  </si>
  <si>
    <t>2017年无损检测UTⅡ（超声）取证补考合格人员名单</t>
  </si>
  <si>
    <t>2017年无损检测MTⅡ（磁粉）取证补考合格人员名单</t>
  </si>
  <si>
    <t>2017年无损检测PTⅡ（渗透）取证补考合格人员名单</t>
  </si>
  <si>
    <t>2017年无损检测Ⅱ级取证补考不合格人员名单</t>
  </si>
  <si>
    <t>RTⅡ补考成绩</t>
  </si>
  <si>
    <t>UTⅡ补考成绩</t>
  </si>
  <si>
    <t>MTⅡ补考成绩</t>
  </si>
  <si>
    <t>PTⅡ补考成绩</t>
  </si>
  <si>
    <t>△</t>
  </si>
  <si>
    <t>说明：△表示2017年成绩合格，〇表示2016年成绩合格；</t>
  </si>
  <si>
    <t>司英庆</t>
  </si>
  <si>
    <t>230604197410211437</t>
  </si>
  <si>
    <t>邢伟</t>
  </si>
  <si>
    <t>230702196210071415</t>
  </si>
  <si>
    <t>20162QPA065</t>
  </si>
  <si>
    <t>20162QPA055</t>
  </si>
  <si>
    <t>20162QMA056</t>
  </si>
  <si>
    <t>王国庆</t>
  </si>
  <si>
    <t>崔宇明</t>
  </si>
  <si>
    <t>马益明</t>
  </si>
  <si>
    <t>张洪立</t>
  </si>
  <si>
    <t>王彦博</t>
  </si>
  <si>
    <t>高正凯</t>
  </si>
  <si>
    <t>张鑫</t>
  </si>
  <si>
    <t>230904197308140915</t>
  </si>
  <si>
    <t>232321198007091216</t>
  </si>
  <si>
    <t>230107198703290016</t>
  </si>
  <si>
    <t>230602198001267116</t>
  </si>
  <si>
    <t>230122199001101012</t>
  </si>
  <si>
    <t>230803199001010312</t>
  </si>
  <si>
    <t>230604197906034139</t>
  </si>
  <si>
    <t>20162QUA063</t>
  </si>
  <si>
    <t>20162QUA058</t>
  </si>
  <si>
    <t>20162QUA037</t>
  </si>
  <si>
    <t>20162QUA072</t>
  </si>
  <si>
    <t>20162QUA074</t>
  </si>
  <si>
    <t>范文新</t>
  </si>
  <si>
    <t>韩继国</t>
  </si>
  <si>
    <t>李迎新</t>
  </si>
  <si>
    <t>王翼鹏</t>
  </si>
  <si>
    <t>杨清波</t>
  </si>
  <si>
    <t>唐国庆</t>
  </si>
  <si>
    <t>李洋</t>
  </si>
  <si>
    <t>范剑秋</t>
  </si>
  <si>
    <t>230604196301100012</t>
  </si>
  <si>
    <t>230103197203314835</t>
  </si>
  <si>
    <t>230604197810071816</t>
  </si>
  <si>
    <t>232301198607250019</t>
  </si>
  <si>
    <t>232332197310023317</t>
  </si>
  <si>
    <t>230603196609300014</t>
  </si>
  <si>
    <t>230102198207083438</t>
  </si>
  <si>
    <t>230606198508090212</t>
  </si>
  <si>
    <t>〇</t>
  </si>
  <si>
    <t>20162QRA016</t>
  </si>
  <si>
    <t>20162QRA038</t>
  </si>
  <si>
    <t>20162QRA067</t>
  </si>
  <si>
    <t>20162QRA072</t>
  </si>
  <si>
    <t>20162QRA032</t>
  </si>
  <si>
    <t>20162QUA042</t>
  </si>
  <si>
    <t>20162QUA057</t>
  </si>
  <si>
    <t>缺考</t>
  </si>
  <si>
    <t>缺考</t>
  </si>
  <si>
    <t>缺考</t>
  </si>
  <si>
    <t>缺考</t>
  </si>
  <si>
    <t>合格</t>
  </si>
  <si>
    <t>不合格</t>
  </si>
  <si>
    <t>〇</t>
  </si>
  <si>
    <t>〇</t>
  </si>
  <si>
    <t>〇</t>
  </si>
  <si>
    <t>20162QUA003</t>
  </si>
  <si>
    <t>〇</t>
  </si>
  <si>
    <t>20172QUA089</t>
  </si>
  <si>
    <t>宋洪亮</t>
  </si>
  <si>
    <t>梁德柱</t>
  </si>
  <si>
    <t>吕连峰</t>
  </si>
  <si>
    <t>李昀聪</t>
  </si>
  <si>
    <t>姜海峰</t>
  </si>
  <si>
    <t>吕庆远</t>
  </si>
  <si>
    <t>王云鹏</t>
  </si>
  <si>
    <t>考号：20172QRA002</t>
  </si>
  <si>
    <t>考号：20172QRA008</t>
  </si>
  <si>
    <t>2323301990********</t>
  </si>
  <si>
    <t>考号：20172QRA018</t>
  </si>
  <si>
    <t>1521221984********</t>
  </si>
  <si>
    <t>考号：20172QRA021</t>
  </si>
  <si>
    <t>2301041967********</t>
  </si>
  <si>
    <t>考号：20172QRA022</t>
  </si>
  <si>
    <t>2302021984********</t>
  </si>
  <si>
    <t>考号：20172QRA033</t>
  </si>
  <si>
    <t>2306031993********</t>
  </si>
  <si>
    <t>考号：20172QRA036</t>
  </si>
  <si>
    <t>考号：20172QRA040</t>
  </si>
  <si>
    <t>考号：20172QRA044</t>
  </si>
  <si>
    <t>2302251983********</t>
  </si>
  <si>
    <t>考号：20172QRA069</t>
  </si>
  <si>
    <t>2326251978********</t>
  </si>
  <si>
    <t>考号：20172QRA082</t>
  </si>
  <si>
    <t>考号：20172QRA089</t>
  </si>
  <si>
    <t>考号：20172QRA096</t>
  </si>
  <si>
    <t>2306021969********</t>
  </si>
  <si>
    <t>考号：20172QRA097</t>
  </si>
  <si>
    <t>考号：20172QRA101</t>
  </si>
  <si>
    <t>梁晓杰</t>
  </si>
  <si>
    <t>范金全</t>
  </si>
  <si>
    <t>王文东</t>
  </si>
  <si>
    <t>王友才</t>
  </si>
  <si>
    <t>刘剡</t>
  </si>
  <si>
    <t>金太湖</t>
  </si>
  <si>
    <t>于嘉悦</t>
  </si>
  <si>
    <t>230603199403082115</t>
  </si>
  <si>
    <t>朱建波</t>
  </si>
  <si>
    <t>考号：20172QUA001</t>
  </si>
  <si>
    <t>考号：20172QUA002</t>
  </si>
  <si>
    <t>考号：20172QUA012</t>
  </si>
  <si>
    <t>2390041985********</t>
  </si>
  <si>
    <t>考号：20172QUA015</t>
  </si>
  <si>
    <t>2305041982********</t>
  </si>
  <si>
    <t>考号：20172QUA016</t>
  </si>
  <si>
    <t>考号：20172QUA023</t>
  </si>
  <si>
    <t>2323021963********</t>
  </si>
  <si>
    <t>考号：20172QUA029</t>
  </si>
  <si>
    <t>2327001983********</t>
  </si>
  <si>
    <t>考号：20172QUA036</t>
  </si>
  <si>
    <t>2301031963********</t>
  </si>
  <si>
    <t>考号：20172QUA048</t>
  </si>
  <si>
    <t>考号：20172QUA053</t>
  </si>
  <si>
    <t>考号：20172QUA060</t>
  </si>
  <si>
    <t>考号：20172QUA069</t>
  </si>
  <si>
    <t>考号：20172QUA077</t>
  </si>
  <si>
    <t>2310841975********</t>
  </si>
  <si>
    <t>考号：20172QUA079</t>
  </si>
  <si>
    <t>考号：20172QUA085</t>
  </si>
  <si>
    <t>2306031994********</t>
  </si>
  <si>
    <t>考号：20172QUA091</t>
  </si>
  <si>
    <t>2302281969********</t>
  </si>
  <si>
    <t>考号：20172QUA100</t>
  </si>
  <si>
    <t>2302041993********</t>
  </si>
  <si>
    <t>考号：20172QUA103</t>
  </si>
  <si>
    <t>考号：20172QUA112</t>
  </si>
  <si>
    <t>杨广强</t>
  </si>
  <si>
    <t>王传刚</t>
  </si>
  <si>
    <t>纪雨潇</t>
  </si>
  <si>
    <t>计桂荣</t>
  </si>
  <si>
    <t>考号：20172QMA077</t>
  </si>
  <si>
    <t>2302021990********</t>
  </si>
  <si>
    <t>考号：20172QMA089</t>
  </si>
  <si>
    <t>考号：20172QMA085</t>
  </si>
  <si>
    <t>2306041988********</t>
  </si>
  <si>
    <t>考号：20172QMA046</t>
  </si>
  <si>
    <t>考号：20172QMA005</t>
  </si>
  <si>
    <t>考号：20172QMA031</t>
  </si>
  <si>
    <t>2106231989********</t>
  </si>
  <si>
    <t>考号：20172QMA024</t>
  </si>
  <si>
    <t>考号：20172QMA023</t>
  </si>
  <si>
    <t>2306051983********</t>
  </si>
  <si>
    <t>考号：20172QMA048</t>
  </si>
  <si>
    <t>考号：20172QMA075</t>
  </si>
  <si>
    <t>考号：20172QMA066</t>
  </si>
  <si>
    <t>考号：20172QMA038</t>
  </si>
  <si>
    <t>2QPA008</t>
  </si>
  <si>
    <t>张国华</t>
  </si>
  <si>
    <t>23102719740507571X</t>
  </si>
  <si>
    <t>2QPA017</t>
  </si>
  <si>
    <t>2QPA028</t>
  </si>
  <si>
    <t>丁茂军</t>
  </si>
  <si>
    <t>23010819710717001X</t>
  </si>
  <si>
    <t>2QPA048</t>
  </si>
  <si>
    <t>刘磊</t>
  </si>
  <si>
    <t>231181198109040211</t>
  </si>
  <si>
    <t>2QPA052</t>
  </si>
  <si>
    <t>2QPA069</t>
  </si>
  <si>
    <t>2QPA076</t>
  </si>
  <si>
    <t>2QPA077</t>
  </si>
  <si>
    <t>2QPA078</t>
  </si>
  <si>
    <t>2301081971********</t>
  </si>
  <si>
    <t>考号：20172QPA028</t>
  </si>
  <si>
    <t>2308221992********</t>
  </si>
  <si>
    <t>考号：20172QPA017</t>
  </si>
  <si>
    <t>2302031988********</t>
  </si>
  <si>
    <t>考号：20172QPA076</t>
  </si>
  <si>
    <t>1521051985********</t>
  </si>
  <si>
    <t>考号：20172QPA052</t>
  </si>
  <si>
    <t>2311811981********</t>
  </si>
  <si>
    <t>考号：20172QPA048</t>
  </si>
  <si>
    <t>2305021994********</t>
  </si>
  <si>
    <t>考号：20172QPA077</t>
  </si>
  <si>
    <t>考号：20172QPA069</t>
  </si>
  <si>
    <t>2310271974********</t>
  </si>
  <si>
    <t>考号：20172QPA008</t>
  </si>
  <si>
    <t>2306231988********</t>
  </si>
  <si>
    <t>考号：20172QPA078</t>
  </si>
  <si>
    <t>20162QRA024</t>
  </si>
  <si>
    <t>20162QRA042</t>
  </si>
  <si>
    <t>20162QRA030</t>
  </si>
  <si>
    <t>20162QRA020</t>
  </si>
  <si>
    <t>20162QRA081</t>
  </si>
  <si>
    <t>20162QRA061</t>
  </si>
  <si>
    <t>20162QRA036</t>
  </si>
  <si>
    <t>20162QUA025</t>
  </si>
  <si>
    <t>20162QUA026</t>
  </si>
  <si>
    <t>20162QUA082</t>
  </si>
  <si>
    <t>20162QUA004</t>
  </si>
  <si>
    <t>合格</t>
  </si>
  <si>
    <t>合格</t>
  </si>
  <si>
    <t>合格</t>
  </si>
  <si>
    <t>1</t>
  </si>
  <si>
    <t>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</si>
</sst>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1"/>
      <name val="宋体"/>
      <family val="0"/>
    </font>
    <font>
      <sz val="10"/>
      <color indexed="13"/>
      <name val="宋体"/>
      <family val="0"/>
    </font>
    <font>
      <sz val="10"/>
      <color indexed="5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rgb="FFFFFF00"/>
      <name val="Calibri"/>
      <family val="0"/>
    </font>
    <font>
      <sz val="10"/>
      <color rgb="FF92D050"/>
      <name val="Calibri"/>
      <family val="0"/>
    </font>
    <font>
      <sz val="10"/>
      <color rgb="FF9C0006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4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41" applyFont="1" applyAlignment="1">
      <alignment horizontal="center" vertical="center"/>
      <protection/>
    </xf>
    <xf numFmtId="0" fontId="52" fillId="0" borderId="0" xfId="41" applyFont="1" applyFill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0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53" fillId="0" borderId="0" xfId="41" applyFont="1" applyFill="1" applyAlignment="1">
      <alignment horizontal="center" vertical="center"/>
      <protection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52" fillId="0" borderId="12" xfId="41" applyFont="1" applyFill="1" applyBorder="1" applyAlignment="1">
      <alignment horizontal="center" vertical="center"/>
      <protection/>
    </xf>
    <xf numFmtId="0" fontId="52" fillId="0" borderId="13" xfId="41" applyFont="1" applyFill="1" applyBorder="1" applyAlignment="1">
      <alignment horizontal="center" vertical="center"/>
      <protection/>
    </xf>
    <xf numFmtId="0" fontId="52" fillId="0" borderId="14" xfId="41" applyFont="1" applyFill="1" applyBorder="1" applyAlignment="1">
      <alignment horizontal="center" vertical="center"/>
      <protection/>
    </xf>
    <xf numFmtId="0" fontId="52" fillId="0" borderId="15" xfId="41" applyFont="1" applyFill="1" applyBorder="1" applyAlignment="1">
      <alignment horizontal="center" vertical="center"/>
      <protection/>
    </xf>
    <xf numFmtId="0" fontId="54" fillId="0" borderId="10" xfId="41" applyFont="1" applyFill="1" applyBorder="1" applyAlignment="1">
      <alignment horizontal="center" vertical="center"/>
      <protection/>
    </xf>
    <xf numFmtId="0" fontId="54" fillId="0" borderId="16" xfId="4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41" applyFont="1" applyFill="1" applyBorder="1" applyAlignment="1">
      <alignment horizontal="center" vertical="center"/>
      <protection/>
    </xf>
    <xf numFmtId="0" fontId="52" fillId="0" borderId="17" xfId="41" applyFont="1" applyFill="1" applyBorder="1" applyAlignment="1">
      <alignment horizontal="center" vertical="center"/>
      <protection/>
    </xf>
    <xf numFmtId="0" fontId="52" fillId="0" borderId="12" xfId="41" applyFont="1" applyFill="1" applyBorder="1" applyAlignment="1">
      <alignment vertical="center"/>
      <protection/>
    </xf>
    <xf numFmtId="0" fontId="54" fillId="0" borderId="18" xfId="41" applyFont="1" applyFill="1" applyBorder="1" applyAlignment="1">
      <alignment horizontal="center" vertical="center"/>
      <protection/>
    </xf>
    <xf numFmtId="0" fontId="54" fillId="0" borderId="19" xfId="41" applyFont="1" applyFill="1" applyBorder="1" applyAlignment="1">
      <alignment horizontal="center" vertical="center"/>
      <protection/>
    </xf>
    <xf numFmtId="0" fontId="52" fillId="0" borderId="17" xfId="41" applyFont="1" applyFill="1" applyBorder="1" applyAlignment="1">
      <alignment vertical="center"/>
      <protection/>
    </xf>
    <xf numFmtId="0" fontId="52" fillId="0" borderId="13" xfId="41" applyFont="1" applyFill="1" applyBorder="1" applyAlignment="1">
      <alignment vertical="center"/>
      <protection/>
    </xf>
    <xf numFmtId="0" fontId="5" fillId="0" borderId="10" xfId="41" applyNumberFormat="1" applyFont="1" applyFill="1" applyBorder="1" applyAlignment="1" quotePrefix="1">
      <alignment horizontal="center" vertical="center" wrapText="1"/>
      <protection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8" fillId="0" borderId="0" xfId="41" applyFont="1" applyFill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0" applyNumberFormat="1" applyFont="1" applyFill="1" applyBorder="1" applyAlignment="1" quotePrefix="1">
      <alignment horizontal="center" vertical="center" shrinkToFit="1"/>
    </xf>
    <xf numFmtId="0" fontId="54" fillId="33" borderId="18" xfId="41" applyFont="1" applyFill="1" applyBorder="1" applyAlignment="1">
      <alignment horizontal="center" vertical="center"/>
      <protection/>
    </xf>
    <xf numFmtId="0" fontId="54" fillId="33" borderId="19" xfId="41" applyFont="1" applyFill="1" applyBorder="1" applyAlignment="1">
      <alignment horizontal="center" vertical="center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42" applyNumberFormat="1" applyFont="1" applyFill="1" applyBorder="1" applyAlignment="1" quotePrefix="1">
      <alignment horizontal="center" vertical="center" wrapText="1"/>
      <protection/>
    </xf>
    <xf numFmtId="0" fontId="5" fillId="34" borderId="10" xfId="0" applyNumberFormat="1" applyFont="1" applyFill="1" applyBorder="1" applyAlignment="1" quotePrefix="1">
      <alignment horizontal="center" vertical="center" wrapText="1"/>
    </xf>
    <xf numFmtId="0" fontId="55" fillId="35" borderId="10" xfId="40" applyNumberFormat="1" applyFont="1" applyFill="1" applyBorder="1" applyAlignment="1" quotePrefix="1">
      <alignment horizontal="center" vertical="center" wrapText="1"/>
    </xf>
    <xf numFmtId="0" fontId="56" fillId="35" borderId="10" xfId="40" applyNumberFormat="1" applyFont="1" applyFill="1" applyBorder="1" applyAlignment="1" quotePrefix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7" fillId="35" borderId="10" xfId="40" applyNumberFormat="1" applyFont="1" applyFill="1" applyBorder="1" applyAlignment="1" quotePrefix="1">
      <alignment horizontal="center" vertical="center" wrapText="1"/>
    </xf>
    <xf numFmtId="0" fontId="57" fillId="20" borderId="10" xfId="40" applyFont="1" applyBorder="1" applyAlignment="1">
      <alignment horizontal="center" vertical="center"/>
    </xf>
    <xf numFmtId="0" fontId="53" fillId="33" borderId="10" xfId="40" applyFont="1" applyFill="1" applyBorder="1" applyAlignment="1">
      <alignment horizontal="center" vertical="center"/>
    </xf>
    <xf numFmtId="0" fontId="53" fillId="14" borderId="10" xfId="40" applyFont="1" applyFill="1" applyBorder="1" applyAlignment="1">
      <alignment horizontal="center" vertical="center"/>
    </xf>
    <xf numFmtId="0" fontId="57" fillId="20" borderId="10" xfId="40" applyNumberFormat="1" applyFont="1" applyBorder="1" applyAlignment="1" quotePrefix="1">
      <alignment horizontal="center" vertical="center" wrapText="1"/>
    </xf>
    <xf numFmtId="0" fontId="2" fillId="0" borderId="20" xfId="41" applyFont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4" fillId="0" borderId="21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22" xfId="41" applyFont="1" applyBorder="1" applyAlignment="1">
      <alignment horizontal="center" vertical="center"/>
      <protection/>
    </xf>
    <xf numFmtId="0" fontId="4" fillId="0" borderId="23" xfId="41" applyFont="1" applyBorder="1" applyAlignment="1">
      <alignment horizontal="center" vertical="center"/>
      <protection/>
    </xf>
    <xf numFmtId="0" fontId="4" fillId="0" borderId="24" xfId="41" applyFont="1" applyBorder="1" applyAlignment="1">
      <alignment horizontal="center" vertical="center"/>
      <protection/>
    </xf>
    <xf numFmtId="0" fontId="59" fillId="0" borderId="2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3" fillId="33" borderId="10" xfId="40" applyFont="1" applyFill="1" applyBorder="1" applyAlignment="1">
      <alignment horizontal="center" vertical="center"/>
    </xf>
    <xf numFmtId="0" fontId="53" fillId="0" borderId="10" xfId="40" applyFont="1" applyFill="1" applyBorder="1" applyAlignment="1">
      <alignment horizontal="center" vertical="center"/>
    </xf>
    <xf numFmtId="0" fontId="52" fillId="0" borderId="0" xfId="41" applyFont="1" applyFill="1" applyAlignment="1">
      <alignment horizontal="center" vertical="center"/>
      <protection/>
    </xf>
    <xf numFmtId="0" fontId="8" fillId="0" borderId="0" xfId="41" applyFont="1" applyFill="1" applyAlignment="1">
      <alignment horizontal="center" vertical="center"/>
      <protection/>
    </xf>
    <xf numFmtId="0" fontId="53" fillId="0" borderId="0" xfId="41" applyFont="1" applyFill="1" applyAlignment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left" vertical="center"/>
    </xf>
    <xf numFmtId="0" fontId="5" fillId="0" borderId="21" xfId="41" applyFont="1" applyFill="1" applyBorder="1" applyAlignment="1">
      <alignment horizontal="center" vertical="center"/>
      <protection/>
    </xf>
    <xf numFmtId="0" fontId="5" fillId="0" borderId="22" xfId="41" applyFont="1" applyFill="1" applyBorder="1" applyAlignment="1">
      <alignment horizontal="center" vertical="center"/>
      <protection/>
    </xf>
    <xf numFmtId="0" fontId="5" fillId="0" borderId="23" xfId="41" applyFont="1" applyFill="1" applyBorder="1" applyAlignment="1">
      <alignment horizontal="center" vertical="center"/>
      <protection/>
    </xf>
    <xf numFmtId="0" fontId="5" fillId="0" borderId="24" xfId="41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 quotePrefix="1">
      <alignment horizontal="center" vertical="center" wrapText="1"/>
      <protection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4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53" fillId="0" borderId="10" xfId="4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常规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ill>
        <patternFill patternType="solid">
          <fgColor rgb="FFFFFF00"/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3"/>
  <sheetViews>
    <sheetView view="pageBreakPreview" zoomScaleSheetLayoutView="100" zoomScalePageLayoutView="0" workbookViewId="0" topLeftCell="A13">
      <selection activeCell="A2" sqref="A2:S10"/>
    </sheetView>
  </sheetViews>
  <sheetFormatPr defaultColWidth="9.140625" defaultRowHeight="15"/>
  <cols>
    <col min="1" max="1" width="6.421875" style="5" bestFit="1" customWidth="1"/>
    <col min="2" max="2" width="8.8515625" style="5" bestFit="1" customWidth="1"/>
    <col min="3" max="3" width="25.7109375" style="5" bestFit="1" customWidth="1"/>
    <col min="4" max="4" width="11.421875" style="13" customWidth="1"/>
    <col min="5" max="7" width="6.57421875" style="13" customWidth="1"/>
    <col min="8" max="8" width="11.421875" style="13" customWidth="1"/>
    <col min="9" max="11" width="6.57421875" style="5" customWidth="1"/>
    <col min="12" max="12" width="11.421875" style="13" customWidth="1"/>
    <col min="13" max="15" width="6.57421875" style="5" customWidth="1"/>
    <col min="16" max="16" width="11.421875" style="13" customWidth="1"/>
    <col min="17" max="19" width="6.57421875" style="5" customWidth="1"/>
    <col min="20" max="20" width="9.00390625" style="5" customWidth="1"/>
    <col min="21" max="30" width="4.57421875" style="5" customWidth="1"/>
    <col min="31" max="16384" width="9.00390625" style="5" customWidth="1"/>
  </cols>
  <sheetData>
    <row r="1" spans="1:3" ht="19.5" customHeight="1" thickBot="1">
      <c r="A1" s="5" t="s">
        <v>2</v>
      </c>
      <c r="C1" s="34"/>
    </row>
    <row r="2" spans="1:26" ht="30.75" customHeight="1">
      <c r="A2" s="60" t="s">
        <v>602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U2" s="16">
        <f>COUNTA(D:D,H:H,L:L,P:P)-8</f>
        <v>143</v>
      </c>
      <c r="V2" s="17" t="s">
        <v>525</v>
      </c>
      <c r="W2" s="17" t="s">
        <v>526</v>
      </c>
      <c r="X2" s="17" t="s">
        <v>527</v>
      </c>
      <c r="Y2" s="17" t="s">
        <v>528</v>
      </c>
      <c r="Z2" s="25">
        <f>SUM(AB:AB)</f>
        <v>117</v>
      </c>
    </row>
    <row r="3" spans="1:26" ht="13.5">
      <c r="A3" s="66" t="s">
        <v>608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19" t="s">
        <v>522</v>
      </c>
      <c r="V3" s="20">
        <f>COUNTIF(E:E,"不合格")+COUNTIF(E:E,"缺考")</f>
        <v>44</v>
      </c>
      <c r="W3" s="20">
        <f>COUNTIF(I:I,"不合格")+COUNTIF(I:I,"缺考")</f>
        <v>59</v>
      </c>
      <c r="X3" s="20">
        <f>COUNTIF(M:M,"不合格")+COUNTIF(M:M,"缺考")</f>
        <v>18</v>
      </c>
      <c r="Y3" s="20">
        <f>COUNTIF(Q:Q,"不合格")+COUNTIF(Q:Q,"缺考")</f>
        <v>5</v>
      </c>
      <c r="Z3" s="27">
        <f>SUM(V3:Y3)</f>
        <v>126</v>
      </c>
    </row>
    <row r="4" spans="1:26" ht="18.75" customHeight="1">
      <c r="A4" s="61" t="s">
        <v>11</v>
      </c>
      <c r="B4" s="61" t="s">
        <v>12</v>
      </c>
      <c r="C4" s="61" t="s">
        <v>13</v>
      </c>
      <c r="D4" s="63" t="s">
        <v>603</v>
      </c>
      <c r="E4" s="64"/>
      <c r="F4" s="64"/>
      <c r="G4" s="65"/>
      <c r="H4" s="63" t="s">
        <v>604</v>
      </c>
      <c r="I4" s="64"/>
      <c r="J4" s="64"/>
      <c r="K4" s="65"/>
      <c r="L4" s="63" t="s">
        <v>605</v>
      </c>
      <c r="M4" s="64"/>
      <c r="N4" s="64"/>
      <c r="O4" s="65"/>
      <c r="P4" s="63" t="s">
        <v>606</v>
      </c>
      <c r="Q4" s="64"/>
      <c r="R4" s="64"/>
      <c r="S4" s="65"/>
      <c r="U4" s="19" t="s">
        <v>523</v>
      </c>
      <c r="V4" s="20">
        <f>COUNTIF(F:F,"不合格")+COUNTIF(F:F,"缺考")</f>
        <v>39</v>
      </c>
      <c r="W4" s="20">
        <f>COUNTIF(J:J,"不合格")+COUNTIF(J:J,"缺考")</f>
        <v>32</v>
      </c>
      <c r="X4" s="20">
        <f>COUNTIF(N:N,"不合格")+COUNTIF(N:N,"缺考")</f>
        <v>8</v>
      </c>
      <c r="Y4" s="20">
        <f>COUNTIF(R:R,"不合格")+COUNTIF(R:R,"缺考")</f>
        <v>5</v>
      </c>
      <c r="Z4" s="27">
        <f>SUM(V4:Y4)</f>
        <v>84</v>
      </c>
    </row>
    <row r="5" spans="1:26" ht="18.75" customHeight="1" thickBot="1">
      <c r="A5" s="62"/>
      <c r="B5" s="62"/>
      <c r="C5" s="62"/>
      <c r="D5" s="2" t="s">
        <v>274</v>
      </c>
      <c r="E5" s="2" t="s">
        <v>275</v>
      </c>
      <c r="F5" s="2" t="s">
        <v>276</v>
      </c>
      <c r="G5" s="2" t="s">
        <v>277</v>
      </c>
      <c r="H5" s="2" t="s">
        <v>274</v>
      </c>
      <c r="I5" s="2" t="s">
        <v>275</v>
      </c>
      <c r="J5" s="2" t="s">
        <v>276</v>
      </c>
      <c r="K5" s="2" t="s">
        <v>277</v>
      </c>
      <c r="L5" s="2" t="s">
        <v>274</v>
      </c>
      <c r="M5" s="2" t="s">
        <v>275</v>
      </c>
      <c r="N5" s="2" t="s">
        <v>276</v>
      </c>
      <c r="O5" s="2" t="s">
        <v>277</v>
      </c>
      <c r="P5" s="2" t="s">
        <v>274</v>
      </c>
      <c r="Q5" s="2" t="s">
        <v>275</v>
      </c>
      <c r="R5" s="2" t="s">
        <v>276</v>
      </c>
      <c r="S5" s="2" t="s">
        <v>277</v>
      </c>
      <c r="U5" s="18" t="s">
        <v>524</v>
      </c>
      <c r="V5" s="21">
        <f>COUNTIF(G:G,"不合格")+COUNTIF(G:G,"缺考")</f>
        <v>6</v>
      </c>
      <c r="W5" s="21">
        <f>COUNTIF(K:K,"不合格")+COUNTIF(K:K,"缺考")</f>
        <v>12</v>
      </c>
      <c r="X5" s="21">
        <f>COUNTIF(O:O,"不合格")+COUNTIF(O:O,"缺考")</f>
        <v>6</v>
      </c>
      <c r="Y5" s="21">
        <f>COUNTIF(S:S,"不合格")+COUNTIF(S:S,"缺考")</f>
        <v>3</v>
      </c>
      <c r="Z5" s="28">
        <f>SUM(V5:Y5)</f>
        <v>27</v>
      </c>
    </row>
    <row r="6" spans="1:19" ht="18.75" customHeight="1" thickBot="1">
      <c r="A6" s="10"/>
      <c r="B6" s="10"/>
      <c r="C6" s="10"/>
      <c r="D6" s="36"/>
      <c r="E6" s="12"/>
      <c r="F6" s="12"/>
      <c r="G6" s="12"/>
      <c r="H6" s="36"/>
      <c r="I6" s="12"/>
      <c r="J6" s="12"/>
      <c r="K6" s="12"/>
      <c r="L6" s="36"/>
      <c r="M6" s="12"/>
      <c r="N6" s="12"/>
      <c r="O6" s="12"/>
      <c r="P6" s="36"/>
      <c r="Q6" s="12"/>
      <c r="R6" s="12"/>
      <c r="S6" s="12"/>
    </row>
    <row r="7" spans="1:29" ht="18.75" customHeight="1">
      <c r="A7" s="7" t="s">
        <v>136</v>
      </c>
      <c r="B7" s="40" t="s">
        <v>611</v>
      </c>
      <c r="C7" s="41" t="s">
        <v>612</v>
      </c>
      <c r="D7" s="14"/>
      <c r="E7" s="14"/>
      <c r="F7" s="14"/>
      <c r="G7" s="14"/>
      <c r="H7" s="33"/>
      <c r="I7" s="33"/>
      <c r="J7" s="33"/>
      <c r="K7" s="33"/>
      <c r="L7" s="35"/>
      <c r="M7" s="35"/>
      <c r="N7" s="33"/>
      <c r="O7" s="33"/>
      <c r="P7" s="43" t="s">
        <v>614</v>
      </c>
      <c r="Q7" s="54" t="s">
        <v>236</v>
      </c>
      <c r="R7" s="54" t="s">
        <v>236</v>
      </c>
      <c r="S7" s="57" t="s">
        <v>665</v>
      </c>
      <c r="T7" s="5">
        <f>IF(C7=C8,"&lt;(￣3￣)&gt;","")</f>
      </c>
      <c r="U7" s="5">
        <f>COUNTIF(E7:G7,"不合格")+COUNTIF(E7:G7,"缺考")</f>
        <v>0</v>
      </c>
      <c r="V7" s="5">
        <f>COUNTIF(I7:K7,"不合格")+COUNTIF(I7:K7,"缺考")</f>
        <v>0</v>
      </c>
      <c r="W7" s="5">
        <f>COUNTIF(M7:O7,"不合格")+COUNTIF(M7:O7,"缺考")</f>
        <v>0</v>
      </c>
      <c r="X7" s="5">
        <f>COUNTIF(Q7:S7,"不合格")+COUNTIF(Q7:S7,"缺考")</f>
        <v>2</v>
      </c>
      <c r="Y7" s="5">
        <f>SUM(U7:X7)</f>
        <v>2</v>
      </c>
      <c r="Z7" s="5">
        <f>COUNTIF(U7:X7,"&gt;0")</f>
        <v>1</v>
      </c>
      <c r="AA7" s="26" t="s">
        <v>577</v>
      </c>
      <c r="AB7" s="30" t="s">
        <v>579</v>
      </c>
      <c r="AC7" s="29" t="s">
        <v>578</v>
      </c>
    </row>
    <row r="8" spans="1:29" ht="18.75" customHeight="1">
      <c r="A8" s="7" t="s">
        <v>132</v>
      </c>
      <c r="B8" s="40" t="s">
        <v>609</v>
      </c>
      <c r="C8" s="41" t="s">
        <v>610</v>
      </c>
      <c r="D8" s="14"/>
      <c r="E8" s="14"/>
      <c r="F8" s="14"/>
      <c r="G8" s="14"/>
      <c r="H8" s="33"/>
      <c r="I8" s="33"/>
      <c r="J8" s="33"/>
      <c r="K8" s="33"/>
      <c r="L8" s="35"/>
      <c r="M8" s="35"/>
      <c r="N8" s="33"/>
      <c r="O8" s="33"/>
      <c r="P8" s="43" t="s">
        <v>613</v>
      </c>
      <c r="Q8" s="57" t="s">
        <v>665</v>
      </c>
      <c r="R8" s="54" t="s">
        <v>236</v>
      </c>
      <c r="S8" s="57" t="s">
        <v>665</v>
      </c>
      <c r="T8" s="5">
        <f aca="true" t="shared" si="0" ref="T8:T71">IF(C8=C9,"&lt;(￣3￣)&gt;","")</f>
      </c>
      <c r="U8" s="5">
        <f aca="true" t="shared" si="1" ref="U8:U71">COUNTIF(E8:G8,"不合格")+COUNTIF(E8:G8,"缺考")</f>
        <v>0</v>
      </c>
      <c r="V8" s="5">
        <f aca="true" t="shared" si="2" ref="V8:V71">COUNTIF(I8:K8,"不合格")+COUNTIF(I8:K8,"缺考")</f>
        <v>0</v>
      </c>
      <c r="W8" s="5">
        <f aca="true" t="shared" si="3" ref="W8:W71">COUNTIF(M8:O8,"不合格")+COUNTIF(M8:O8,"缺考")</f>
        <v>0</v>
      </c>
      <c r="X8" s="5">
        <f aca="true" t="shared" si="4" ref="X8:X71">COUNTIF(Q8:S8,"不合格")+COUNTIF(Q8:S8,"缺考")</f>
        <v>1</v>
      </c>
      <c r="Y8" s="5">
        <f aca="true" t="shared" si="5" ref="Y8:Y71">SUM(U8:X8)</f>
        <v>1</v>
      </c>
      <c r="Z8" s="5">
        <f aca="true" t="shared" si="6" ref="Z8:Z71">COUNTIF(U8:X8,"&gt;0")</f>
        <v>1</v>
      </c>
      <c r="AA8" s="19">
        <v>1</v>
      </c>
      <c r="AB8" s="20">
        <f aca="true" t="shared" si="7" ref="AB8:AB19">COUNTIF(Y$7:Y$123,AA8)</f>
        <v>47</v>
      </c>
      <c r="AC8" s="27">
        <f aca="true" t="shared" si="8" ref="AC8:AC19">COUNTIF(Z$1:Z$65536,AA8)</f>
        <v>98</v>
      </c>
    </row>
    <row r="9" spans="1:29" ht="18.75" customHeight="1">
      <c r="A9" s="7" t="s">
        <v>498</v>
      </c>
      <c r="B9" s="7" t="s">
        <v>442</v>
      </c>
      <c r="C9" s="48" t="s">
        <v>443</v>
      </c>
      <c r="D9" s="15"/>
      <c r="E9" s="15"/>
      <c r="F9" s="15"/>
      <c r="G9" s="53"/>
      <c r="H9" s="33" t="s">
        <v>374</v>
      </c>
      <c r="I9" s="55" t="s">
        <v>235</v>
      </c>
      <c r="J9" s="56" t="s">
        <v>607</v>
      </c>
      <c r="K9" s="56" t="s">
        <v>607</v>
      </c>
      <c r="L9" s="35"/>
      <c r="M9" s="35"/>
      <c r="N9" s="33"/>
      <c r="O9" s="33"/>
      <c r="P9" s="47" t="s">
        <v>587</v>
      </c>
      <c r="Q9" s="47" t="s">
        <v>663</v>
      </c>
      <c r="R9" s="56" t="s">
        <v>607</v>
      </c>
      <c r="S9" s="56" t="s">
        <v>607</v>
      </c>
      <c r="T9" s="5">
        <f t="shared" si="0"/>
      </c>
      <c r="U9" s="5">
        <f t="shared" si="1"/>
        <v>0</v>
      </c>
      <c r="V9" s="5">
        <f t="shared" si="2"/>
        <v>1</v>
      </c>
      <c r="W9" s="5">
        <f t="shared" si="3"/>
        <v>0</v>
      </c>
      <c r="X9" s="5">
        <f t="shared" si="4"/>
        <v>0</v>
      </c>
      <c r="Y9" s="5">
        <f t="shared" si="5"/>
        <v>1</v>
      </c>
      <c r="Z9" s="5">
        <f t="shared" si="6"/>
        <v>1</v>
      </c>
      <c r="AA9" s="19">
        <v>2</v>
      </c>
      <c r="AB9" s="20">
        <f t="shared" si="7"/>
        <v>38</v>
      </c>
      <c r="AC9" s="27">
        <f t="shared" si="8"/>
        <v>17</v>
      </c>
    </row>
    <row r="10" spans="1:29" ht="18.75" customHeight="1">
      <c r="A10" s="7" t="s">
        <v>478</v>
      </c>
      <c r="B10" s="49" t="s">
        <v>583</v>
      </c>
      <c r="C10" s="49" t="s">
        <v>584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4" t="s">
        <v>588</v>
      </c>
      <c r="Q10" s="56" t="s">
        <v>607</v>
      </c>
      <c r="R10" s="56" t="s">
        <v>607</v>
      </c>
      <c r="S10" s="54" t="s">
        <v>236</v>
      </c>
      <c r="T10" s="5">
        <f t="shared" si="0"/>
      </c>
      <c r="U10" s="5">
        <f t="shared" si="1"/>
        <v>0</v>
      </c>
      <c r="V10" s="5">
        <f t="shared" si="2"/>
        <v>0</v>
      </c>
      <c r="W10" s="5">
        <f t="shared" si="3"/>
        <v>0</v>
      </c>
      <c r="X10" s="5">
        <f t="shared" si="4"/>
        <v>1</v>
      </c>
      <c r="Y10" s="5">
        <f t="shared" si="5"/>
        <v>1</v>
      </c>
      <c r="Z10" s="5">
        <f t="shared" si="6"/>
        <v>1</v>
      </c>
      <c r="AA10" s="19">
        <v>3</v>
      </c>
      <c r="AB10" s="20">
        <f t="shared" si="7"/>
        <v>22</v>
      </c>
      <c r="AC10" s="27">
        <f t="shared" si="8"/>
        <v>2</v>
      </c>
    </row>
    <row r="11" spans="1:29" ht="18.75" customHeight="1">
      <c r="A11" s="7" t="s">
        <v>316</v>
      </c>
      <c r="B11" s="7" t="s">
        <v>421</v>
      </c>
      <c r="C11" s="48" t="s">
        <v>422</v>
      </c>
      <c r="D11" s="15"/>
      <c r="E11" s="15"/>
      <c r="F11" s="15"/>
      <c r="G11" s="53"/>
      <c r="H11" s="33" t="s">
        <v>363</v>
      </c>
      <c r="I11" s="55" t="s">
        <v>235</v>
      </c>
      <c r="J11" s="56" t="s">
        <v>607</v>
      </c>
      <c r="K11" s="56" t="s">
        <v>607</v>
      </c>
      <c r="L11" s="35"/>
      <c r="M11" s="35"/>
      <c r="N11" s="33"/>
      <c r="O11" s="33"/>
      <c r="P11" s="47" t="s">
        <v>589</v>
      </c>
      <c r="Q11" s="56" t="s">
        <v>607</v>
      </c>
      <c r="R11" s="47" t="s">
        <v>663</v>
      </c>
      <c r="S11" s="56" t="s">
        <v>607</v>
      </c>
      <c r="T11" s="5">
        <f t="shared" si="0"/>
      </c>
      <c r="U11" s="5">
        <f t="shared" si="1"/>
        <v>0</v>
      </c>
      <c r="V11" s="5">
        <f t="shared" si="2"/>
        <v>1</v>
      </c>
      <c r="W11" s="5">
        <f t="shared" si="3"/>
        <v>0</v>
      </c>
      <c r="X11" s="5">
        <f t="shared" si="4"/>
        <v>0</v>
      </c>
      <c r="Y11" s="5">
        <f t="shared" si="5"/>
        <v>1</v>
      </c>
      <c r="Z11" s="5">
        <f t="shared" si="6"/>
        <v>1</v>
      </c>
      <c r="AA11" s="19">
        <v>4</v>
      </c>
      <c r="AB11" s="20">
        <f t="shared" si="7"/>
        <v>3</v>
      </c>
      <c r="AC11" s="27">
        <f t="shared" si="8"/>
        <v>0</v>
      </c>
    </row>
    <row r="12" spans="1:29" ht="18.75" customHeight="1">
      <c r="A12" s="7" t="s">
        <v>489</v>
      </c>
      <c r="B12" s="49" t="s">
        <v>546</v>
      </c>
      <c r="C12" s="49" t="s">
        <v>547</v>
      </c>
      <c r="D12" s="24"/>
      <c r="E12" s="24"/>
      <c r="F12" s="24"/>
      <c r="G12" s="24"/>
      <c r="H12" s="24"/>
      <c r="I12" s="24"/>
      <c r="J12" s="24"/>
      <c r="K12" s="24"/>
      <c r="L12" s="44" t="s">
        <v>565</v>
      </c>
      <c r="M12" s="54" t="s">
        <v>236</v>
      </c>
      <c r="N12" s="54" t="s">
        <v>236</v>
      </c>
      <c r="O12" s="56" t="s">
        <v>607</v>
      </c>
      <c r="P12" s="44" t="s">
        <v>590</v>
      </c>
      <c r="Q12" s="54" t="s">
        <v>236</v>
      </c>
      <c r="R12" s="54" t="s">
        <v>236</v>
      </c>
      <c r="S12" s="54" t="s">
        <v>236</v>
      </c>
      <c r="T12" s="5">
        <f t="shared" si="0"/>
      </c>
      <c r="U12" s="5">
        <f t="shared" si="1"/>
        <v>0</v>
      </c>
      <c r="V12" s="5">
        <f t="shared" si="2"/>
        <v>0</v>
      </c>
      <c r="W12" s="5">
        <f t="shared" si="3"/>
        <v>2</v>
      </c>
      <c r="X12" s="5">
        <f t="shared" si="4"/>
        <v>3</v>
      </c>
      <c r="Y12" s="5">
        <f t="shared" si="5"/>
        <v>5</v>
      </c>
      <c r="Z12" s="5">
        <f t="shared" si="6"/>
        <v>2</v>
      </c>
      <c r="AA12" s="19">
        <v>5</v>
      </c>
      <c r="AB12" s="20">
        <f t="shared" si="7"/>
        <v>6</v>
      </c>
      <c r="AC12" s="38">
        <f t="shared" si="8"/>
        <v>0</v>
      </c>
    </row>
    <row r="13" spans="1:29" ht="18.75" customHeight="1">
      <c r="A13" s="7" t="s">
        <v>491</v>
      </c>
      <c r="B13" s="49" t="s">
        <v>548</v>
      </c>
      <c r="C13" s="49" t="s">
        <v>549</v>
      </c>
      <c r="D13" s="24"/>
      <c r="E13" s="24"/>
      <c r="F13" s="24"/>
      <c r="G13" s="24"/>
      <c r="H13" s="24"/>
      <c r="I13" s="24"/>
      <c r="J13" s="24"/>
      <c r="K13" s="24"/>
      <c r="L13" s="44" t="s">
        <v>566</v>
      </c>
      <c r="M13" s="54" t="s">
        <v>236</v>
      </c>
      <c r="N13" s="56" t="s">
        <v>607</v>
      </c>
      <c r="O13" s="56" t="s">
        <v>607</v>
      </c>
      <c r="P13" s="44" t="s">
        <v>591</v>
      </c>
      <c r="Q13" s="54" t="s">
        <v>236</v>
      </c>
      <c r="R13" s="54" t="s">
        <v>236</v>
      </c>
      <c r="S13" s="56" t="s">
        <v>607</v>
      </c>
      <c r="T13" s="5">
        <f t="shared" si="0"/>
      </c>
      <c r="U13" s="5">
        <f t="shared" si="1"/>
        <v>0</v>
      </c>
      <c r="V13" s="5">
        <f t="shared" si="2"/>
        <v>0</v>
      </c>
      <c r="W13" s="5">
        <f t="shared" si="3"/>
        <v>1</v>
      </c>
      <c r="X13" s="5">
        <f t="shared" si="4"/>
        <v>2</v>
      </c>
      <c r="Y13" s="5">
        <f t="shared" si="5"/>
        <v>3</v>
      </c>
      <c r="Z13" s="5">
        <f t="shared" si="6"/>
        <v>2</v>
      </c>
      <c r="AA13" s="19">
        <v>6</v>
      </c>
      <c r="AB13" s="20">
        <f t="shared" si="7"/>
        <v>1</v>
      </c>
      <c r="AC13" s="38">
        <f t="shared" si="8"/>
        <v>0</v>
      </c>
    </row>
    <row r="14" spans="1:29" ht="18.75" customHeight="1">
      <c r="A14" s="7" t="s">
        <v>324</v>
      </c>
      <c r="B14" s="49" t="s">
        <v>585</v>
      </c>
      <c r="C14" s="49" t="s">
        <v>586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44" t="s">
        <v>592</v>
      </c>
      <c r="Q14" s="54" t="s">
        <v>236</v>
      </c>
      <c r="R14" s="56" t="s">
        <v>607</v>
      </c>
      <c r="S14" s="56" t="s">
        <v>607</v>
      </c>
      <c r="T14" s="5">
        <f t="shared" si="0"/>
      </c>
      <c r="U14" s="5">
        <f t="shared" si="1"/>
        <v>0</v>
      </c>
      <c r="V14" s="5">
        <f t="shared" si="2"/>
        <v>0</v>
      </c>
      <c r="W14" s="5">
        <f t="shared" si="3"/>
        <v>0</v>
      </c>
      <c r="X14" s="5">
        <f t="shared" si="4"/>
        <v>1</v>
      </c>
      <c r="Y14" s="5">
        <f t="shared" si="5"/>
        <v>1</v>
      </c>
      <c r="Z14" s="5">
        <f t="shared" si="6"/>
        <v>1</v>
      </c>
      <c r="AA14" s="19">
        <v>7</v>
      </c>
      <c r="AB14" s="20">
        <f t="shared" si="7"/>
        <v>0</v>
      </c>
      <c r="AC14" s="38">
        <f t="shared" si="8"/>
        <v>0</v>
      </c>
    </row>
    <row r="15" spans="1:29" ht="18.75" customHeight="1">
      <c r="A15" s="7" t="s">
        <v>303</v>
      </c>
      <c r="B15" s="7" t="s">
        <v>179</v>
      </c>
      <c r="C15" s="48" t="s">
        <v>180</v>
      </c>
      <c r="D15" s="14" t="s">
        <v>250</v>
      </c>
      <c r="E15" s="47" t="s">
        <v>235</v>
      </c>
      <c r="F15" s="55" t="s">
        <v>235</v>
      </c>
      <c r="G15" s="56" t="s">
        <v>607</v>
      </c>
      <c r="H15" s="33"/>
      <c r="I15" s="33"/>
      <c r="J15" s="33"/>
      <c r="K15" s="33"/>
      <c r="L15" s="35"/>
      <c r="M15" s="35"/>
      <c r="N15" s="33"/>
      <c r="O15" s="33"/>
      <c r="P15" s="44" t="s">
        <v>596</v>
      </c>
      <c r="Q15" s="54" t="s">
        <v>236</v>
      </c>
      <c r="R15" s="54" t="s">
        <v>236</v>
      </c>
      <c r="S15" s="54" t="s">
        <v>236</v>
      </c>
      <c r="T15" s="5">
        <f t="shared" si="0"/>
      </c>
      <c r="U15" s="5">
        <f t="shared" si="1"/>
        <v>2</v>
      </c>
      <c r="V15" s="5">
        <f t="shared" si="2"/>
        <v>0</v>
      </c>
      <c r="W15" s="5">
        <f t="shared" si="3"/>
        <v>0</v>
      </c>
      <c r="X15" s="5">
        <f t="shared" si="4"/>
        <v>3</v>
      </c>
      <c r="Y15" s="5">
        <f t="shared" si="5"/>
        <v>5</v>
      </c>
      <c r="Z15" s="5">
        <f t="shared" si="6"/>
        <v>2</v>
      </c>
      <c r="AA15" s="19">
        <v>8</v>
      </c>
      <c r="AB15" s="20">
        <f t="shared" si="7"/>
        <v>0</v>
      </c>
      <c r="AC15" s="38">
        <f t="shared" si="8"/>
        <v>0</v>
      </c>
    </row>
    <row r="16" spans="1:29" ht="18.75" customHeight="1">
      <c r="A16" s="7" t="s">
        <v>485</v>
      </c>
      <c r="B16" s="7" t="s">
        <v>388</v>
      </c>
      <c r="C16" s="48" t="s">
        <v>389</v>
      </c>
      <c r="D16" s="15"/>
      <c r="E16" s="15"/>
      <c r="F16" s="15"/>
      <c r="G16" s="53"/>
      <c r="H16" s="44" t="s">
        <v>346</v>
      </c>
      <c r="I16" s="54" t="s">
        <v>236</v>
      </c>
      <c r="J16" s="54" t="s">
        <v>236</v>
      </c>
      <c r="K16" s="54" t="s">
        <v>236</v>
      </c>
      <c r="L16" s="35"/>
      <c r="M16" s="35"/>
      <c r="N16" s="33"/>
      <c r="O16" s="33"/>
      <c r="P16" s="47" t="s">
        <v>593</v>
      </c>
      <c r="Q16" s="47" t="s">
        <v>663</v>
      </c>
      <c r="R16" s="47" t="s">
        <v>663</v>
      </c>
      <c r="S16" s="47" t="s">
        <v>663</v>
      </c>
      <c r="T16" s="5">
        <f t="shared" si="0"/>
      </c>
      <c r="U16" s="5">
        <f t="shared" si="1"/>
        <v>0</v>
      </c>
      <c r="V16" s="5">
        <f t="shared" si="2"/>
        <v>3</v>
      </c>
      <c r="W16" s="5">
        <f t="shared" si="3"/>
        <v>0</v>
      </c>
      <c r="X16" s="5">
        <f t="shared" si="4"/>
        <v>0</v>
      </c>
      <c r="Y16" s="5">
        <f t="shared" si="5"/>
        <v>3</v>
      </c>
      <c r="Z16" s="5">
        <f t="shared" si="6"/>
        <v>1</v>
      </c>
      <c r="AA16" s="19">
        <v>9</v>
      </c>
      <c r="AB16" s="20">
        <f t="shared" si="7"/>
        <v>0</v>
      </c>
      <c r="AC16" s="38">
        <f t="shared" si="8"/>
        <v>0</v>
      </c>
    </row>
    <row r="17" spans="1:29" ht="18.75" customHeight="1">
      <c r="A17" s="7" t="s">
        <v>513</v>
      </c>
      <c r="B17" s="7" t="s">
        <v>390</v>
      </c>
      <c r="C17" s="48" t="s">
        <v>391</v>
      </c>
      <c r="D17" s="15"/>
      <c r="E17" s="15"/>
      <c r="F17" s="15"/>
      <c r="G17" s="53"/>
      <c r="H17" s="44" t="s">
        <v>347</v>
      </c>
      <c r="I17" s="54" t="s">
        <v>236</v>
      </c>
      <c r="J17" s="54" t="s">
        <v>236</v>
      </c>
      <c r="K17" s="54" t="s">
        <v>236</v>
      </c>
      <c r="L17" s="35"/>
      <c r="M17" s="35"/>
      <c r="N17" s="33"/>
      <c r="O17" s="33"/>
      <c r="P17" s="47" t="s">
        <v>594</v>
      </c>
      <c r="Q17" s="47" t="s">
        <v>663</v>
      </c>
      <c r="R17" s="47" t="s">
        <v>663</v>
      </c>
      <c r="S17" s="47" t="s">
        <v>663</v>
      </c>
      <c r="T17" s="5">
        <f t="shared" si="0"/>
      </c>
      <c r="U17" s="5">
        <f t="shared" si="1"/>
        <v>0</v>
      </c>
      <c r="V17" s="5">
        <f t="shared" si="2"/>
        <v>3</v>
      </c>
      <c r="W17" s="5">
        <f t="shared" si="3"/>
        <v>0</v>
      </c>
      <c r="X17" s="5">
        <f t="shared" si="4"/>
        <v>0</v>
      </c>
      <c r="Y17" s="5">
        <f t="shared" si="5"/>
        <v>3</v>
      </c>
      <c r="Z17" s="5">
        <f t="shared" si="6"/>
        <v>1</v>
      </c>
      <c r="AA17" s="19">
        <v>10</v>
      </c>
      <c r="AB17" s="20">
        <f t="shared" si="7"/>
        <v>0</v>
      </c>
      <c r="AC17" s="38">
        <f t="shared" si="8"/>
        <v>0</v>
      </c>
    </row>
    <row r="18" spans="1:29" ht="18.75" customHeight="1">
      <c r="A18" s="7" t="s">
        <v>291</v>
      </c>
      <c r="B18" s="49" t="s">
        <v>223</v>
      </c>
      <c r="C18" s="49" t="s">
        <v>224</v>
      </c>
      <c r="D18" s="44" t="s">
        <v>269</v>
      </c>
      <c r="E18" s="54" t="s">
        <v>236</v>
      </c>
      <c r="F18" s="54" t="s">
        <v>236</v>
      </c>
      <c r="G18" s="54" t="s">
        <v>236</v>
      </c>
      <c r="H18" s="33"/>
      <c r="I18" s="33"/>
      <c r="J18" s="33"/>
      <c r="K18" s="33"/>
      <c r="L18" s="35"/>
      <c r="M18" s="35"/>
      <c r="N18" s="33"/>
      <c r="O18" s="33"/>
      <c r="P18" s="47" t="s">
        <v>595</v>
      </c>
      <c r="Q18" s="47" t="s">
        <v>663</v>
      </c>
      <c r="R18" s="47" t="s">
        <v>663</v>
      </c>
      <c r="S18" s="47" t="s">
        <v>663</v>
      </c>
      <c r="T18" s="5">
        <f t="shared" si="0"/>
      </c>
      <c r="U18" s="5">
        <f t="shared" si="1"/>
        <v>3</v>
      </c>
      <c r="V18" s="5">
        <f t="shared" si="2"/>
        <v>0</v>
      </c>
      <c r="W18" s="5">
        <f t="shared" si="3"/>
        <v>0</v>
      </c>
      <c r="X18" s="5">
        <f t="shared" si="4"/>
        <v>0</v>
      </c>
      <c r="Y18" s="5">
        <f t="shared" si="5"/>
        <v>3</v>
      </c>
      <c r="Z18" s="5">
        <f t="shared" si="6"/>
        <v>1</v>
      </c>
      <c r="AA18" s="19">
        <v>11</v>
      </c>
      <c r="AB18" s="20">
        <f t="shared" si="7"/>
        <v>0</v>
      </c>
      <c r="AC18" s="38">
        <f t="shared" si="8"/>
        <v>0</v>
      </c>
    </row>
    <row r="19" spans="1:29" ht="18.75" customHeight="1" thickBot="1">
      <c r="A19" s="7" t="s">
        <v>129</v>
      </c>
      <c r="B19" s="40" t="s">
        <v>555</v>
      </c>
      <c r="C19" s="41" t="s">
        <v>556</v>
      </c>
      <c r="D19" s="24"/>
      <c r="E19" s="24"/>
      <c r="F19" s="24"/>
      <c r="G19" s="24"/>
      <c r="H19" s="24"/>
      <c r="I19" s="24"/>
      <c r="J19" s="24"/>
      <c r="K19" s="24"/>
      <c r="L19" s="43" t="s">
        <v>615</v>
      </c>
      <c r="M19" s="54" t="s">
        <v>236</v>
      </c>
      <c r="N19" s="57" t="s">
        <v>665</v>
      </c>
      <c r="O19" s="57" t="s">
        <v>665</v>
      </c>
      <c r="P19" s="37"/>
      <c r="Q19" s="24"/>
      <c r="R19" s="24"/>
      <c r="S19" s="24"/>
      <c r="T19" s="5">
        <f t="shared" si="0"/>
      </c>
      <c r="U19" s="5">
        <f t="shared" si="1"/>
        <v>0</v>
      </c>
      <c r="V19" s="5">
        <f t="shared" si="2"/>
        <v>0</v>
      </c>
      <c r="W19" s="5">
        <f t="shared" si="3"/>
        <v>1</v>
      </c>
      <c r="X19" s="5">
        <f t="shared" si="4"/>
        <v>0</v>
      </c>
      <c r="Y19" s="5">
        <f t="shared" si="5"/>
        <v>1</v>
      </c>
      <c r="Z19" s="5">
        <f t="shared" si="6"/>
        <v>1</v>
      </c>
      <c r="AA19" s="18">
        <v>12</v>
      </c>
      <c r="AB19" s="21">
        <f t="shared" si="7"/>
        <v>0</v>
      </c>
      <c r="AC19" s="39">
        <f t="shared" si="8"/>
        <v>0</v>
      </c>
    </row>
    <row r="20" spans="1:26" ht="18.75" customHeight="1">
      <c r="A20" s="7" t="s">
        <v>501</v>
      </c>
      <c r="B20" s="49" t="s">
        <v>326</v>
      </c>
      <c r="C20" s="49" t="s">
        <v>327</v>
      </c>
      <c r="D20" s="24"/>
      <c r="E20" s="24"/>
      <c r="F20" s="24"/>
      <c r="G20" s="24"/>
      <c r="H20" s="24"/>
      <c r="I20" s="24"/>
      <c r="J20" s="24"/>
      <c r="K20" s="24"/>
      <c r="L20" s="44" t="s">
        <v>563</v>
      </c>
      <c r="M20" s="56" t="s">
        <v>607</v>
      </c>
      <c r="N20" s="54" t="s">
        <v>236</v>
      </c>
      <c r="O20" s="56" t="s">
        <v>607</v>
      </c>
      <c r="P20" s="37"/>
      <c r="Q20" s="24"/>
      <c r="R20" s="24"/>
      <c r="S20" s="24"/>
      <c r="T20" s="5">
        <f t="shared" si="0"/>
      </c>
      <c r="U20" s="5">
        <f t="shared" si="1"/>
        <v>0</v>
      </c>
      <c r="V20" s="5">
        <f t="shared" si="2"/>
        <v>0</v>
      </c>
      <c r="W20" s="5">
        <f t="shared" si="3"/>
        <v>1</v>
      </c>
      <c r="X20" s="5">
        <f t="shared" si="4"/>
        <v>0</v>
      </c>
      <c r="Y20" s="5">
        <f t="shared" si="5"/>
        <v>1</v>
      </c>
      <c r="Z20" s="5">
        <f t="shared" si="6"/>
        <v>1</v>
      </c>
    </row>
    <row r="21" spans="1:26" ht="18.75" customHeight="1">
      <c r="A21" s="7" t="s">
        <v>507</v>
      </c>
      <c r="B21" s="49" t="s">
        <v>551</v>
      </c>
      <c r="C21" s="49" t="s">
        <v>552</v>
      </c>
      <c r="D21" s="24"/>
      <c r="E21" s="24"/>
      <c r="F21" s="24"/>
      <c r="G21" s="24"/>
      <c r="H21" s="24"/>
      <c r="I21" s="24"/>
      <c r="J21" s="24"/>
      <c r="K21" s="24"/>
      <c r="L21" s="44" t="s">
        <v>571</v>
      </c>
      <c r="M21" s="54" t="s">
        <v>236</v>
      </c>
      <c r="N21" s="54" t="s">
        <v>236</v>
      </c>
      <c r="O21" s="54" t="s">
        <v>236</v>
      </c>
      <c r="P21" s="37"/>
      <c r="Q21" s="24"/>
      <c r="R21" s="24"/>
      <c r="S21" s="24"/>
      <c r="T21" s="5">
        <f t="shared" si="0"/>
      </c>
      <c r="U21" s="5">
        <f t="shared" si="1"/>
        <v>0</v>
      </c>
      <c r="V21" s="5">
        <f t="shared" si="2"/>
        <v>0</v>
      </c>
      <c r="W21" s="5">
        <f t="shared" si="3"/>
        <v>3</v>
      </c>
      <c r="X21" s="5">
        <f t="shared" si="4"/>
        <v>0</v>
      </c>
      <c r="Y21" s="5">
        <f t="shared" si="5"/>
        <v>3</v>
      </c>
      <c r="Z21" s="5">
        <f t="shared" si="6"/>
        <v>1</v>
      </c>
    </row>
    <row r="22" spans="1:26" ht="18.75" customHeight="1">
      <c r="A22" s="7" t="s">
        <v>332</v>
      </c>
      <c r="B22" s="7" t="s">
        <v>169</v>
      </c>
      <c r="C22" s="48" t="s">
        <v>170</v>
      </c>
      <c r="D22" s="44" t="s">
        <v>245</v>
      </c>
      <c r="E22" s="54" t="s">
        <v>236</v>
      </c>
      <c r="F22" s="54" t="s">
        <v>236</v>
      </c>
      <c r="G22" s="56" t="s">
        <v>607</v>
      </c>
      <c r="H22" s="33"/>
      <c r="I22" s="33"/>
      <c r="J22" s="33"/>
      <c r="K22" s="33"/>
      <c r="L22" s="44" t="s">
        <v>564</v>
      </c>
      <c r="M22" s="54" t="s">
        <v>236</v>
      </c>
      <c r="N22" s="56" t="s">
        <v>607</v>
      </c>
      <c r="O22" s="56" t="s">
        <v>607</v>
      </c>
      <c r="P22" s="33"/>
      <c r="Q22" s="33"/>
      <c r="R22" s="33"/>
      <c r="S22" s="33"/>
      <c r="T22" s="5">
        <f t="shared" si="0"/>
      </c>
      <c r="U22" s="5">
        <f t="shared" si="1"/>
        <v>2</v>
      </c>
      <c r="V22" s="5">
        <f t="shared" si="2"/>
        <v>0</v>
      </c>
      <c r="W22" s="5">
        <f t="shared" si="3"/>
        <v>1</v>
      </c>
      <c r="X22" s="5">
        <f t="shared" si="4"/>
        <v>0</v>
      </c>
      <c r="Y22" s="5">
        <f t="shared" si="5"/>
        <v>3</v>
      </c>
      <c r="Z22" s="5">
        <f t="shared" si="6"/>
        <v>2</v>
      </c>
    </row>
    <row r="23" spans="1:26" ht="18.75" customHeight="1">
      <c r="A23" s="7" t="s">
        <v>486</v>
      </c>
      <c r="B23" s="7" t="s">
        <v>384</v>
      </c>
      <c r="C23" s="48" t="s">
        <v>385</v>
      </c>
      <c r="D23" s="15"/>
      <c r="E23" s="15"/>
      <c r="F23" s="15"/>
      <c r="G23" s="53"/>
      <c r="H23" s="35"/>
      <c r="I23" s="35"/>
      <c r="J23" s="33"/>
      <c r="K23" s="33"/>
      <c r="L23" s="44" t="s">
        <v>568</v>
      </c>
      <c r="M23" s="54" t="s">
        <v>236</v>
      </c>
      <c r="N23" s="54" t="s">
        <v>236</v>
      </c>
      <c r="O23" s="54" t="s">
        <v>236</v>
      </c>
      <c r="P23" s="33"/>
      <c r="Q23" s="33"/>
      <c r="R23" s="33"/>
      <c r="S23" s="33"/>
      <c r="T23" s="5">
        <f t="shared" si="0"/>
      </c>
      <c r="U23" s="5">
        <f t="shared" si="1"/>
        <v>0</v>
      </c>
      <c r="V23" s="5">
        <f t="shared" si="2"/>
        <v>0</v>
      </c>
      <c r="W23" s="5">
        <f t="shared" si="3"/>
        <v>3</v>
      </c>
      <c r="X23" s="5">
        <f t="shared" si="4"/>
        <v>0</v>
      </c>
      <c r="Y23" s="5">
        <f t="shared" si="5"/>
        <v>3</v>
      </c>
      <c r="Z23" s="5">
        <f t="shared" si="6"/>
        <v>1</v>
      </c>
    </row>
    <row r="24" spans="1:26" ht="18.75" customHeight="1">
      <c r="A24" s="7" t="s">
        <v>331</v>
      </c>
      <c r="B24" s="49" t="s">
        <v>221</v>
      </c>
      <c r="C24" s="49" t="s">
        <v>222</v>
      </c>
      <c r="D24" s="35"/>
      <c r="E24" s="35"/>
      <c r="F24" s="33"/>
      <c r="G24" s="33"/>
      <c r="H24" s="33"/>
      <c r="I24" s="33"/>
      <c r="J24" s="33"/>
      <c r="K24" s="33"/>
      <c r="L24" s="44" t="s">
        <v>573</v>
      </c>
      <c r="M24" s="54" t="s">
        <v>236</v>
      </c>
      <c r="N24" s="54" t="s">
        <v>236</v>
      </c>
      <c r="O24" s="54" t="s">
        <v>236</v>
      </c>
      <c r="P24" s="33"/>
      <c r="Q24" s="33"/>
      <c r="R24" s="33"/>
      <c r="S24" s="33"/>
      <c r="T24" s="5">
        <f t="shared" si="0"/>
      </c>
      <c r="U24" s="5">
        <f t="shared" si="1"/>
        <v>0</v>
      </c>
      <c r="V24" s="5">
        <f t="shared" si="2"/>
        <v>0</v>
      </c>
      <c r="W24" s="5">
        <f t="shared" si="3"/>
        <v>3</v>
      </c>
      <c r="X24" s="5">
        <f t="shared" si="4"/>
        <v>0</v>
      </c>
      <c r="Y24" s="5">
        <f t="shared" si="5"/>
        <v>3</v>
      </c>
      <c r="Z24" s="5">
        <f t="shared" si="6"/>
        <v>1</v>
      </c>
    </row>
    <row r="25" spans="1:26" ht="18.75" customHeight="1">
      <c r="A25" s="7" t="s">
        <v>292</v>
      </c>
      <c r="B25" s="49" t="s">
        <v>233</v>
      </c>
      <c r="C25" s="49" t="s">
        <v>234</v>
      </c>
      <c r="D25" s="44" t="s">
        <v>273</v>
      </c>
      <c r="E25" s="54" t="s">
        <v>236</v>
      </c>
      <c r="F25" s="54" t="s">
        <v>236</v>
      </c>
      <c r="G25" s="54" t="s">
        <v>236</v>
      </c>
      <c r="H25" s="33"/>
      <c r="I25" s="33"/>
      <c r="J25" s="33"/>
      <c r="K25" s="33"/>
      <c r="L25" s="44" t="s">
        <v>574</v>
      </c>
      <c r="M25" s="54" t="s">
        <v>236</v>
      </c>
      <c r="N25" s="54" t="s">
        <v>236</v>
      </c>
      <c r="O25" s="54" t="s">
        <v>236</v>
      </c>
      <c r="P25" s="33"/>
      <c r="Q25" s="33"/>
      <c r="R25" s="33"/>
      <c r="S25" s="33"/>
      <c r="T25" s="5">
        <f t="shared" si="0"/>
      </c>
      <c r="U25" s="5">
        <f t="shared" si="1"/>
        <v>3</v>
      </c>
      <c r="V25" s="5">
        <f t="shared" si="2"/>
        <v>0</v>
      </c>
      <c r="W25" s="5">
        <f t="shared" si="3"/>
        <v>3</v>
      </c>
      <c r="X25" s="5">
        <f t="shared" si="4"/>
        <v>0</v>
      </c>
      <c r="Y25" s="5">
        <f t="shared" si="5"/>
        <v>6</v>
      </c>
      <c r="Z25" s="5">
        <f t="shared" si="6"/>
        <v>2</v>
      </c>
    </row>
    <row r="26" spans="1:26" ht="18.75" customHeight="1">
      <c r="A26" s="7" t="s">
        <v>497</v>
      </c>
      <c r="B26" s="51" t="s">
        <v>575</v>
      </c>
      <c r="C26" s="52" t="s">
        <v>576</v>
      </c>
      <c r="D26" s="24"/>
      <c r="E26" s="24"/>
      <c r="F26" s="24"/>
      <c r="G26" s="24"/>
      <c r="H26" s="24"/>
      <c r="I26" s="24"/>
      <c r="J26" s="24"/>
      <c r="K26" s="24"/>
      <c r="L26" s="44" t="s">
        <v>569</v>
      </c>
      <c r="M26" s="54" t="s">
        <v>236</v>
      </c>
      <c r="N26" s="54" t="s">
        <v>236</v>
      </c>
      <c r="O26" s="56" t="s">
        <v>607</v>
      </c>
      <c r="P26" s="37"/>
      <c r="Q26" s="24"/>
      <c r="R26" s="24"/>
      <c r="S26" s="24"/>
      <c r="T26" s="5">
        <f t="shared" si="0"/>
      </c>
      <c r="U26" s="5">
        <f t="shared" si="1"/>
        <v>0</v>
      </c>
      <c r="V26" s="5">
        <f t="shared" si="2"/>
        <v>0</v>
      </c>
      <c r="W26" s="5">
        <f t="shared" si="3"/>
        <v>2</v>
      </c>
      <c r="X26" s="5">
        <f t="shared" si="4"/>
        <v>0</v>
      </c>
      <c r="Y26" s="5">
        <f t="shared" si="5"/>
        <v>2</v>
      </c>
      <c r="Z26" s="5">
        <f t="shared" si="6"/>
        <v>1</v>
      </c>
    </row>
    <row r="27" spans="1:26" ht="18.75" customHeight="1">
      <c r="A27" s="7" t="s">
        <v>294</v>
      </c>
      <c r="B27" s="7" t="s">
        <v>152</v>
      </c>
      <c r="C27" s="48" t="s">
        <v>153</v>
      </c>
      <c r="D27" s="14" t="s">
        <v>238</v>
      </c>
      <c r="E27" s="55" t="s">
        <v>659</v>
      </c>
      <c r="F27" s="55" t="s">
        <v>660</v>
      </c>
      <c r="G27" s="56" t="s">
        <v>607</v>
      </c>
      <c r="H27" s="14" t="s">
        <v>334</v>
      </c>
      <c r="I27" s="55" t="s">
        <v>660</v>
      </c>
      <c r="J27" s="55" t="s">
        <v>660</v>
      </c>
      <c r="K27" s="56" t="s">
        <v>607</v>
      </c>
      <c r="L27" s="33" t="s">
        <v>557</v>
      </c>
      <c r="M27" s="55" t="s">
        <v>235</v>
      </c>
      <c r="N27" s="56" t="s">
        <v>607</v>
      </c>
      <c r="O27" s="56" t="s">
        <v>607</v>
      </c>
      <c r="P27" s="33"/>
      <c r="Q27" s="33"/>
      <c r="R27" s="33"/>
      <c r="S27" s="33"/>
      <c r="T27" s="5">
        <f t="shared" si="0"/>
      </c>
      <c r="U27" s="5">
        <f t="shared" si="1"/>
        <v>2</v>
      </c>
      <c r="V27" s="5">
        <f t="shared" si="2"/>
        <v>2</v>
      </c>
      <c r="W27" s="5">
        <f t="shared" si="3"/>
        <v>1</v>
      </c>
      <c r="X27" s="5">
        <f t="shared" si="4"/>
        <v>0</v>
      </c>
      <c r="Y27" s="5">
        <f t="shared" si="5"/>
        <v>5</v>
      </c>
      <c r="Z27" s="5">
        <f t="shared" si="6"/>
        <v>3</v>
      </c>
    </row>
    <row r="28" spans="1:26" ht="18.75" customHeight="1">
      <c r="A28" s="7" t="s">
        <v>482</v>
      </c>
      <c r="B28" s="49" t="s">
        <v>541</v>
      </c>
      <c r="C28" s="49" t="s">
        <v>542</v>
      </c>
      <c r="D28" s="24"/>
      <c r="E28" s="24"/>
      <c r="F28" s="24"/>
      <c r="G28" s="24"/>
      <c r="H28" s="24"/>
      <c r="I28" s="24"/>
      <c r="J28" s="24"/>
      <c r="K28" s="24"/>
      <c r="L28" s="33" t="s">
        <v>558</v>
      </c>
      <c r="M28" s="55" t="s">
        <v>235</v>
      </c>
      <c r="N28" s="69" t="s">
        <v>663</v>
      </c>
      <c r="O28" s="56" t="s">
        <v>607</v>
      </c>
      <c r="P28" s="37"/>
      <c r="Q28" s="24"/>
      <c r="R28" s="24"/>
      <c r="S28" s="24"/>
      <c r="T28" s="5">
        <f t="shared" si="0"/>
      </c>
      <c r="U28" s="5">
        <f t="shared" si="1"/>
        <v>0</v>
      </c>
      <c r="V28" s="5">
        <f t="shared" si="2"/>
        <v>0</v>
      </c>
      <c r="W28" s="5">
        <f t="shared" si="3"/>
        <v>1</v>
      </c>
      <c r="X28" s="5">
        <f t="shared" si="4"/>
        <v>0</v>
      </c>
      <c r="Y28" s="5">
        <f t="shared" si="5"/>
        <v>1</v>
      </c>
      <c r="Z28" s="5">
        <f t="shared" si="6"/>
        <v>1</v>
      </c>
    </row>
    <row r="29" spans="1:26" ht="18.75" customHeight="1">
      <c r="A29" s="7" t="s">
        <v>514</v>
      </c>
      <c r="B29" s="49" t="s">
        <v>17</v>
      </c>
      <c r="C29" s="49" t="s">
        <v>550</v>
      </c>
      <c r="D29" s="24"/>
      <c r="E29" s="24"/>
      <c r="F29" s="24"/>
      <c r="G29" s="24"/>
      <c r="H29" s="24"/>
      <c r="I29" s="24"/>
      <c r="J29" s="24"/>
      <c r="K29" s="24"/>
      <c r="L29" s="33" t="s">
        <v>570</v>
      </c>
      <c r="M29" s="58" t="s">
        <v>236</v>
      </c>
      <c r="N29" s="58" t="s">
        <v>236</v>
      </c>
      <c r="O29" s="58" t="s">
        <v>236</v>
      </c>
      <c r="P29" s="37"/>
      <c r="Q29" s="24"/>
      <c r="R29" s="24"/>
      <c r="S29" s="24"/>
      <c r="T29" s="5">
        <f t="shared" si="0"/>
      </c>
      <c r="U29" s="5">
        <f t="shared" si="1"/>
        <v>0</v>
      </c>
      <c r="V29" s="5">
        <f t="shared" si="2"/>
        <v>0</v>
      </c>
      <c r="W29" s="5">
        <f t="shared" si="3"/>
        <v>3</v>
      </c>
      <c r="X29" s="5">
        <f t="shared" si="4"/>
        <v>0</v>
      </c>
      <c r="Y29" s="5">
        <f t="shared" si="5"/>
        <v>3</v>
      </c>
      <c r="Z29" s="5">
        <f t="shared" si="6"/>
        <v>1</v>
      </c>
    </row>
    <row r="30" spans="1:26" ht="18.75" customHeight="1">
      <c r="A30" s="7" t="s">
        <v>321</v>
      </c>
      <c r="B30" s="7" t="s">
        <v>425</v>
      </c>
      <c r="C30" s="48" t="s">
        <v>426</v>
      </c>
      <c r="D30" s="15"/>
      <c r="E30" s="15"/>
      <c r="F30" s="15"/>
      <c r="G30" s="53"/>
      <c r="H30" s="44" t="s">
        <v>366</v>
      </c>
      <c r="I30" s="54" t="s">
        <v>236</v>
      </c>
      <c r="J30" s="56" t="s">
        <v>607</v>
      </c>
      <c r="K30" s="56" t="s">
        <v>607</v>
      </c>
      <c r="L30" s="33" t="s">
        <v>559</v>
      </c>
      <c r="M30" s="55" t="s">
        <v>235</v>
      </c>
      <c r="N30" s="56" t="s">
        <v>607</v>
      </c>
      <c r="O30" s="56" t="s">
        <v>607</v>
      </c>
      <c r="P30" s="33"/>
      <c r="Q30" s="33"/>
      <c r="R30" s="33"/>
      <c r="S30" s="33"/>
      <c r="T30" s="5">
        <f t="shared" si="0"/>
      </c>
      <c r="U30" s="5">
        <f t="shared" si="1"/>
        <v>0</v>
      </c>
      <c r="V30" s="5">
        <f t="shared" si="2"/>
        <v>1</v>
      </c>
      <c r="W30" s="5">
        <f t="shared" si="3"/>
        <v>1</v>
      </c>
      <c r="X30" s="5">
        <f t="shared" si="4"/>
        <v>0</v>
      </c>
      <c r="Y30" s="5">
        <f t="shared" si="5"/>
        <v>2</v>
      </c>
      <c r="Z30" s="5">
        <f t="shared" si="6"/>
        <v>2</v>
      </c>
    </row>
    <row r="31" spans="1:26" ht="18.75" customHeight="1">
      <c r="A31" s="7" t="s">
        <v>476</v>
      </c>
      <c r="B31" s="7" t="s">
        <v>455</v>
      </c>
      <c r="C31" s="48" t="s">
        <v>456</v>
      </c>
      <c r="D31" s="15"/>
      <c r="E31" s="15"/>
      <c r="F31" s="15"/>
      <c r="G31" s="53"/>
      <c r="H31" s="33" t="s">
        <v>379</v>
      </c>
      <c r="I31" s="55" t="s">
        <v>235</v>
      </c>
      <c r="J31" s="69" t="s">
        <v>663</v>
      </c>
      <c r="K31" s="56" t="s">
        <v>607</v>
      </c>
      <c r="L31" s="33" t="s">
        <v>560</v>
      </c>
      <c r="M31" s="55" t="s">
        <v>235</v>
      </c>
      <c r="N31" s="56" t="s">
        <v>607</v>
      </c>
      <c r="O31" s="56" t="s">
        <v>607</v>
      </c>
      <c r="P31" s="33"/>
      <c r="Q31" s="33"/>
      <c r="R31" s="33"/>
      <c r="S31" s="33"/>
      <c r="T31" s="5">
        <f t="shared" si="0"/>
      </c>
      <c r="U31" s="5">
        <f t="shared" si="1"/>
        <v>0</v>
      </c>
      <c r="V31" s="5">
        <f t="shared" si="2"/>
        <v>1</v>
      </c>
      <c r="W31" s="5">
        <f t="shared" si="3"/>
        <v>1</v>
      </c>
      <c r="X31" s="5">
        <f t="shared" si="4"/>
        <v>0</v>
      </c>
      <c r="Y31" s="5">
        <f t="shared" si="5"/>
        <v>2</v>
      </c>
      <c r="Z31" s="5">
        <f t="shared" si="6"/>
        <v>2</v>
      </c>
    </row>
    <row r="32" spans="1:26" ht="18.75" customHeight="1">
      <c r="A32" s="7" t="s">
        <v>511</v>
      </c>
      <c r="B32" s="49" t="s">
        <v>543</v>
      </c>
      <c r="C32" s="49" t="s">
        <v>544</v>
      </c>
      <c r="D32" s="24"/>
      <c r="E32" s="24"/>
      <c r="F32" s="24"/>
      <c r="G32" s="24"/>
      <c r="H32" s="24"/>
      <c r="I32" s="24"/>
      <c r="J32" s="24"/>
      <c r="K32" s="24"/>
      <c r="L32" s="33" t="s">
        <v>561</v>
      </c>
      <c r="M32" s="55" t="s">
        <v>235</v>
      </c>
      <c r="N32" s="56" t="s">
        <v>607</v>
      </c>
      <c r="O32" s="56" t="s">
        <v>607</v>
      </c>
      <c r="P32" s="37"/>
      <c r="Q32" s="24"/>
      <c r="R32" s="24"/>
      <c r="S32" s="24"/>
      <c r="T32" s="5">
        <f t="shared" si="0"/>
      </c>
      <c r="U32" s="5">
        <f t="shared" si="1"/>
        <v>0</v>
      </c>
      <c r="V32" s="5">
        <f t="shared" si="2"/>
        <v>0</v>
      </c>
      <c r="W32" s="5">
        <f t="shared" si="3"/>
        <v>1</v>
      </c>
      <c r="X32" s="5">
        <f t="shared" si="4"/>
        <v>0</v>
      </c>
      <c r="Y32" s="5">
        <f t="shared" si="5"/>
        <v>1</v>
      </c>
      <c r="Z32" s="5">
        <f t="shared" si="6"/>
        <v>1</v>
      </c>
    </row>
    <row r="33" spans="1:26" ht="18.75" customHeight="1">
      <c r="A33" s="7" t="s">
        <v>503</v>
      </c>
      <c r="B33" s="7" t="s">
        <v>398</v>
      </c>
      <c r="C33" s="48" t="s">
        <v>399</v>
      </c>
      <c r="D33" s="15"/>
      <c r="E33" s="15"/>
      <c r="F33" s="15"/>
      <c r="G33" s="53"/>
      <c r="H33" s="35"/>
      <c r="I33" s="35"/>
      <c r="J33" s="33"/>
      <c r="K33" s="33"/>
      <c r="L33" s="33" t="s">
        <v>562</v>
      </c>
      <c r="M33" s="55" t="s">
        <v>235</v>
      </c>
      <c r="N33" s="56" t="s">
        <v>607</v>
      </c>
      <c r="O33" s="56" t="s">
        <v>607</v>
      </c>
      <c r="P33" s="37"/>
      <c r="Q33" s="33"/>
      <c r="R33" s="33"/>
      <c r="S33" s="33"/>
      <c r="T33" s="5">
        <f t="shared" si="0"/>
      </c>
      <c r="U33" s="5">
        <f t="shared" si="1"/>
        <v>0</v>
      </c>
      <c r="V33" s="5">
        <f t="shared" si="2"/>
        <v>0</v>
      </c>
      <c r="W33" s="5">
        <f t="shared" si="3"/>
        <v>1</v>
      </c>
      <c r="X33" s="5">
        <f t="shared" si="4"/>
        <v>0</v>
      </c>
      <c r="Y33" s="5">
        <f t="shared" si="5"/>
        <v>1</v>
      </c>
      <c r="Z33" s="5">
        <f t="shared" si="6"/>
        <v>1</v>
      </c>
    </row>
    <row r="34" spans="1:26" ht="18.75" customHeight="1">
      <c r="A34" s="7" t="s">
        <v>300</v>
      </c>
      <c r="B34" s="7" t="s">
        <v>165</v>
      </c>
      <c r="C34" s="48" t="s">
        <v>166</v>
      </c>
      <c r="D34" s="14" t="s">
        <v>244</v>
      </c>
      <c r="E34" s="55" t="s">
        <v>664</v>
      </c>
      <c r="F34" s="55" t="s">
        <v>235</v>
      </c>
      <c r="G34" s="56" t="s">
        <v>607</v>
      </c>
      <c r="H34" s="33" t="s">
        <v>336</v>
      </c>
      <c r="I34" s="55" t="s">
        <v>235</v>
      </c>
      <c r="J34" s="55" t="s">
        <v>235</v>
      </c>
      <c r="K34" s="56" t="s">
        <v>607</v>
      </c>
      <c r="L34" s="33"/>
      <c r="M34" s="33"/>
      <c r="N34" s="33"/>
      <c r="O34" s="33"/>
      <c r="P34" s="33"/>
      <c r="Q34" s="33"/>
      <c r="R34" s="33"/>
      <c r="S34" s="33"/>
      <c r="T34" s="5">
        <f t="shared" si="0"/>
      </c>
      <c r="U34" s="5">
        <f t="shared" si="1"/>
        <v>2</v>
      </c>
      <c r="V34" s="5">
        <f t="shared" si="2"/>
        <v>2</v>
      </c>
      <c r="W34" s="5">
        <f t="shared" si="3"/>
        <v>0</v>
      </c>
      <c r="X34" s="5">
        <f t="shared" si="4"/>
        <v>0</v>
      </c>
      <c r="Y34" s="5">
        <f t="shared" si="5"/>
        <v>4</v>
      </c>
      <c r="Z34" s="5">
        <f t="shared" si="6"/>
        <v>2</v>
      </c>
    </row>
    <row r="35" spans="1:26" ht="18.75" customHeight="1">
      <c r="A35" s="7" t="s">
        <v>493</v>
      </c>
      <c r="B35" s="7" t="s">
        <v>427</v>
      </c>
      <c r="C35" s="48" t="s">
        <v>428</v>
      </c>
      <c r="D35" s="15"/>
      <c r="E35" s="15"/>
      <c r="F35" s="15"/>
      <c r="G35" s="53"/>
      <c r="H35" s="33" t="s">
        <v>367</v>
      </c>
      <c r="I35" s="55" t="s">
        <v>235</v>
      </c>
      <c r="J35" s="56" t="s">
        <v>607</v>
      </c>
      <c r="K35" s="56" t="s">
        <v>607</v>
      </c>
      <c r="L35" s="33"/>
      <c r="M35" s="33"/>
      <c r="N35" s="33"/>
      <c r="O35" s="33"/>
      <c r="P35" s="33"/>
      <c r="Q35" s="33"/>
      <c r="R35" s="33"/>
      <c r="S35" s="33"/>
      <c r="T35" s="5">
        <f t="shared" si="0"/>
      </c>
      <c r="U35" s="5">
        <f t="shared" si="1"/>
        <v>0</v>
      </c>
      <c r="V35" s="5">
        <f t="shared" si="2"/>
        <v>1</v>
      </c>
      <c r="W35" s="5">
        <f t="shared" si="3"/>
        <v>0</v>
      </c>
      <c r="X35" s="5">
        <f t="shared" si="4"/>
        <v>0</v>
      </c>
      <c r="Y35" s="5">
        <f t="shared" si="5"/>
        <v>1</v>
      </c>
      <c r="Z35" s="5">
        <f t="shared" si="6"/>
        <v>1</v>
      </c>
    </row>
    <row r="36" spans="1:26" ht="18.75" customHeight="1">
      <c r="A36" s="7" t="s">
        <v>488</v>
      </c>
      <c r="B36" s="49" t="s">
        <v>553</v>
      </c>
      <c r="C36" s="49" t="s">
        <v>554</v>
      </c>
      <c r="D36" s="24"/>
      <c r="E36" s="24"/>
      <c r="F36" s="24"/>
      <c r="G36" s="24"/>
      <c r="H36" s="24"/>
      <c r="I36" s="24"/>
      <c r="J36" s="24"/>
      <c r="K36" s="24"/>
      <c r="L36" s="33" t="s">
        <v>572</v>
      </c>
      <c r="M36" s="55" t="s">
        <v>235</v>
      </c>
      <c r="N36" s="56" t="s">
        <v>607</v>
      </c>
      <c r="O36" s="58" t="s">
        <v>236</v>
      </c>
      <c r="P36" s="37"/>
      <c r="Q36" s="24"/>
      <c r="R36" s="24"/>
      <c r="S36" s="24"/>
      <c r="T36" s="5">
        <f t="shared" si="0"/>
      </c>
      <c r="U36" s="5">
        <f t="shared" si="1"/>
        <v>0</v>
      </c>
      <c r="V36" s="5">
        <f t="shared" si="2"/>
        <v>0</v>
      </c>
      <c r="W36" s="5">
        <f t="shared" si="3"/>
        <v>2</v>
      </c>
      <c r="X36" s="5">
        <f t="shared" si="4"/>
        <v>0</v>
      </c>
      <c r="Y36" s="5">
        <f t="shared" si="5"/>
        <v>2</v>
      </c>
      <c r="Z36" s="5">
        <f t="shared" si="6"/>
        <v>1</v>
      </c>
    </row>
    <row r="37" spans="1:26" ht="18.75" customHeight="1">
      <c r="A37" s="7" t="s">
        <v>313</v>
      </c>
      <c r="B37" s="49" t="s">
        <v>227</v>
      </c>
      <c r="C37" s="49" t="s">
        <v>228</v>
      </c>
      <c r="D37" s="14" t="s">
        <v>270</v>
      </c>
      <c r="E37" s="55" t="s">
        <v>235</v>
      </c>
      <c r="F37" s="55" t="s">
        <v>235</v>
      </c>
      <c r="G37" s="56" t="s">
        <v>607</v>
      </c>
      <c r="H37" s="33" t="s">
        <v>344</v>
      </c>
      <c r="I37" s="55" t="s">
        <v>235</v>
      </c>
      <c r="J37" s="55" t="s">
        <v>235</v>
      </c>
      <c r="K37" s="56" t="s">
        <v>607</v>
      </c>
      <c r="L37" s="33" t="s">
        <v>567</v>
      </c>
      <c r="M37" s="55" t="s">
        <v>235</v>
      </c>
      <c r="N37" s="56" t="s">
        <v>607</v>
      </c>
      <c r="O37" s="56" t="s">
        <v>607</v>
      </c>
      <c r="P37" s="33"/>
      <c r="Q37" s="33"/>
      <c r="R37" s="33"/>
      <c r="S37" s="33"/>
      <c r="T37" s="5">
        <f t="shared" si="0"/>
      </c>
      <c r="U37" s="5">
        <f t="shared" si="1"/>
        <v>2</v>
      </c>
      <c r="V37" s="5">
        <f t="shared" si="2"/>
        <v>2</v>
      </c>
      <c r="W37" s="5">
        <f t="shared" si="3"/>
        <v>1</v>
      </c>
      <c r="X37" s="5">
        <f t="shared" si="4"/>
        <v>0</v>
      </c>
      <c r="Y37" s="5">
        <f t="shared" si="5"/>
        <v>5</v>
      </c>
      <c r="Z37" s="5">
        <f t="shared" si="6"/>
        <v>3</v>
      </c>
    </row>
    <row r="38" spans="1:26" ht="18.75" customHeight="1">
      <c r="A38" s="7" t="s">
        <v>483</v>
      </c>
      <c r="B38" s="7" t="s">
        <v>386</v>
      </c>
      <c r="C38" s="48" t="s">
        <v>387</v>
      </c>
      <c r="D38" s="15"/>
      <c r="E38" s="15"/>
      <c r="F38" s="15"/>
      <c r="G38" s="53"/>
      <c r="H38" s="44" t="s">
        <v>345</v>
      </c>
      <c r="I38" s="54" t="s">
        <v>236</v>
      </c>
      <c r="J38" s="54" t="s">
        <v>236</v>
      </c>
      <c r="K38" s="54" t="s">
        <v>236</v>
      </c>
      <c r="L38" s="33"/>
      <c r="M38" s="33"/>
      <c r="N38" s="33"/>
      <c r="O38" s="33"/>
      <c r="P38" s="33"/>
      <c r="Q38" s="33"/>
      <c r="R38" s="33"/>
      <c r="S38" s="33"/>
      <c r="T38" s="5">
        <f t="shared" si="0"/>
      </c>
      <c r="U38" s="5">
        <f t="shared" si="1"/>
        <v>0</v>
      </c>
      <c r="V38" s="5">
        <f t="shared" si="2"/>
        <v>3</v>
      </c>
      <c r="W38" s="5">
        <f t="shared" si="3"/>
        <v>0</v>
      </c>
      <c r="X38" s="5">
        <f t="shared" si="4"/>
        <v>0</v>
      </c>
      <c r="Y38" s="5">
        <f t="shared" si="5"/>
        <v>3</v>
      </c>
      <c r="Z38" s="5">
        <f t="shared" si="6"/>
        <v>1</v>
      </c>
    </row>
    <row r="39" spans="1:26" ht="18.75" customHeight="1">
      <c r="A39" s="7" t="s">
        <v>516</v>
      </c>
      <c r="B39" s="42" t="s">
        <v>618</v>
      </c>
      <c r="C39" s="42" t="s">
        <v>625</v>
      </c>
      <c r="D39" s="43" t="s">
        <v>652</v>
      </c>
      <c r="E39" s="57" t="s">
        <v>665</v>
      </c>
      <c r="F39" s="54" t="s">
        <v>236</v>
      </c>
      <c r="G39" s="57" t="s">
        <v>665</v>
      </c>
      <c r="H39" s="43" t="s">
        <v>668</v>
      </c>
      <c r="I39" s="54" t="s">
        <v>236</v>
      </c>
      <c r="J39" s="57" t="s">
        <v>665</v>
      </c>
      <c r="K39" s="57" t="s">
        <v>665</v>
      </c>
      <c r="L39" s="35"/>
      <c r="M39" s="35"/>
      <c r="N39" s="33"/>
      <c r="O39" s="33"/>
      <c r="P39" s="33"/>
      <c r="Q39" s="33"/>
      <c r="R39" s="33"/>
      <c r="S39" s="33"/>
      <c r="T39" s="5">
        <f t="shared" si="0"/>
      </c>
      <c r="U39" s="5">
        <f t="shared" si="1"/>
        <v>1</v>
      </c>
      <c r="V39" s="5">
        <f t="shared" si="2"/>
        <v>1</v>
      </c>
      <c r="W39" s="5">
        <f t="shared" si="3"/>
        <v>0</v>
      </c>
      <c r="X39" s="5">
        <f t="shared" si="4"/>
        <v>0</v>
      </c>
      <c r="Y39" s="5">
        <f t="shared" si="5"/>
        <v>2</v>
      </c>
      <c r="Z39" s="5">
        <f t="shared" si="6"/>
        <v>2</v>
      </c>
    </row>
    <row r="40" spans="1:26" ht="18.75" customHeight="1">
      <c r="A40" s="7" t="s">
        <v>130</v>
      </c>
      <c r="B40" s="40" t="s">
        <v>620</v>
      </c>
      <c r="C40" s="50" t="s">
        <v>627</v>
      </c>
      <c r="D40" s="15"/>
      <c r="E40" s="15"/>
      <c r="F40" s="15"/>
      <c r="G40" s="53"/>
      <c r="H40" s="43" t="s">
        <v>632</v>
      </c>
      <c r="I40" s="54" t="s">
        <v>236</v>
      </c>
      <c r="J40" s="54" t="s">
        <v>236</v>
      </c>
      <c r="K40" s="57" t="s">
        <v>665</v>
      </c>
      <c r="L40" s="35"/>
      <c r="M40" s="35"/>
      <c r="N40" s="33"/>
      <c r="O40" s="33"/>
      <c r="P40" s="33"/>
      <c r="Q40" s="33"/>
      <c r="R40" s="33"/>
      <c r="S40" s="33"/>
      <c r="T40" s="5">
        <f t="shared" si="0"/>
      </c>
      <c r="U40" s="5">
        <f t="shared" si="1"/>
        <v>0</v>
      </c>
      <c r="V40" s="5">
        <f t="shared" si="2"/>
        <v>2</v>
      </c>
      <c r="W40" s="5">
        <f t="shared" si="3"/>
        <v>0</v>
      </c>
      <c r="X40" s="5">
        <f t="shared" si="4"/>
        <v>0</v>
      </c>
      <c r="Y40" s="5">
        <f t="shared" si="5"/>
        <v>2</v>
      </c>
      <c r="Z40" s="5">
        <f t="shared" si="6"/>
        <v>1</v>
      </c>
    </row>
    <row r="41" spans="1:26" ht="18.75" customHeight="1">
      <c r="A41" s="7" t="s">
        <v>139</v>
      </c>
      <c r="B41" s="40" t="s">
        <v>616</v>
      </c>
      <c r="C41" s="50" t="s">
        <v>623</v>
      </c>
      <c r="D41" s="15"/>
      <c r="E41" s="15"/>
      <c r="F41" s="15"/>
      <c r="G41" s="53"/>
      <c r="H41" s="43" t="s">
        <v>657</v>
      </c>
      <c r="I41" s="54" t="s">
        <v>236</v>
      </c>
      <c r="J41" s="57" t="s">
        <v>665</v>
      </c>
      <c r="K41" s="57" t="s">
        <v>665</v>
      </c>
      <c r="L41" s="35"/>
      <c r="M41" s="35"/>
      <c r="N41" s="33"/>
      <c r="O41" s="33"/>
      <c r="P41" s="33"/>
      <c r="Q41" s="33"/>
      <c r="R41" s="33"/>
      <c r="S41" s="33"/>
      <c r="T41" s="5">
        <f t="shared" si="0"/>
      </c>
      <c r="U41" s="5">
        <f t="shared" si="1"/>
        <v>0</v>
      </c>
      <c r="V41" s="5">
        <f t="shared" si="2"/>
        <v>1</v>
      </c>
      <c r="W41" s="5">
        <f t="shared" si="3"/>
        <v>0</v>
      </c>
      <c r="X41" s="5">
        <f t="shared" si="4"/>
        <v>0</v>
      </c>
      <c r="Y41" s="5">
        <f t="shared" si="5"/>
        <v>1</v>
      </c>
      <c r="Z41" s="5">
        <f t="shared" si="6"/>
        <v>1</v>
      </c>
    </row>
    <row r="42" spans="1:26" ht="18.75" customHeight="1">
      <c r="A42" s="7" t="s">
        <v>137</v>
      </c>
      <c r="B42" s="40" t="s">
        <v>469</v>
      </c>
      <c r="C42" s="50" t="s">
        <v>470</v>
      </c>
      <c r="D42" s="15"/>
      <c r="E42" s="15"/>
      <c r="F42" s="15"/>
      <c r="G42" s="53"/>
      <c r="H42" s="43" t="s">
        <v>658</v>
      </c>
      <c r="I42" s="54" t="s">
        <v>236</v>
      </c>
      <c r="J42" s="57" t="s">
        <v>665</v>
      </c>
      <c r="K42" s="57" t="s">
        <v>665</v>
      </c>
      <c r="L42" s="35"/>
      <c r="M42" s="35"/>
      <c r="N42" s="33"/>
      <c r="O42" s="33"/>
      <c r="P42" s="33"/>
      <c r="Q42" s="33"/>
      <c r="R42" s="33"/>
      <c r="S42" s="33"/>
      <c r="T42" s="5">
        <f t="shared" si="0"/>
      </c>
      <c r="U42" s="5">
        <f t="shared" si="1"/>
        <v>0</v>
      </c>
      <c r="V42" s="5">
        <f t="shared" si="2"/>
        <v>1</v>
      </c>
      <c r="W42" s="5">
        <f t="shared" si="3"/>
        <v>0</v>
      </c>
      <c r="X42" s="5">
        <f t="shared" si="4"/>
        <v>0</v>
      </c>
      <c r="Y42" s="5">
        <f t="shared" si="5"/>
        <v>1</v>
      </c>
      <c r="Z42" s="5">
        <f t="shared" si="6"/>
        <v>1</v>
      </c>
    </row>
    <row r="43" spans="1:26" ht="18.75" customHeight="1">
      <c r="A43" s="7" t="s">
        <v>131</v>
      </c>
      <c r="B43" s="40" t="s">
        <v>619</v>
      </c>
      <c r="C43" s="50" t="s">
        <v>626</v>
      </c>
      <c r="D43" s="15"/>
      <c r="E43" s="15"/>
      <c r="F43" s="15"/>
      <c r="G43" s="53"/>
      <c r="H43" s="43" t="s">
        <v>631</v>
      </c>
      <c r="I43" s="54" t="s">
        <v>236</v>
      </c>
      <c r="J43" s="57" t="s">
        <v>665</v>
      </c>
      <c r="K43" s="57" t="s">
        <v>665</v>
      </c>
      <c r="L43" s="35"/>
      <c r="M43" s="35"/>
      <c r="N43" s="33"/>
      <c r="O43" s="33"/>
      <c r="P43" s="33"/>
      <c r="Q43" s="33"/>
      <c r="R43" s="33"/>
      <c r="S43" s="33"/>
      <c r="T43" s="5">
        <f t="shared" si="0"/>
      </c>
      <c r="U43" s="5">
        <f t="shared" si="1"/>
        <v>0</v>
      </c>
      <c r="V43" s="5">
        <f t="shared" si="2"/>
        <v>1</v>
      </c>
      <c r="W43" s="5">
        <f t="shared" si="3"/>
        <v>0</v>
      </c>
      <c r="X43" s="5">
        <f t="shared" si="4"/>
        <v>0</v>
      </c>
      <c r="Y43" s="5">
        <f t="shared" si="5"/>
        <v>1</v>
      </c>
      <c r="Z43" s="5">
        <f t="shared" si="6"/>
        <v>1</v>
      </c>
    </row>
    <row r="44" spans="1:26" ht="18.75" customHeight="1">
      <c r="A44" s="7" t="s">
        <v>140</v>
      </c>
      <c r="B44" s="40" t="s">
        <v>617</v>
      </c>
      <c r="C44" s="50" t="s">
        <v>624</v>
      </c>
      <c r="D44" s="15"/>
      <c r="E44" s="15"/>
      <c r="F44" s="15"/>
      <c r="G44" s="53"/>
      <c r="H44" s="43" t="s">
        <v>630</v>
      </c>
      <c r="I44" s="54" t="s">
        <v>236</v>
      </c>
      <c r="J44" s="57" t="s">
        <v>665</v>
      </c>
      <c r="K44" s="57" t="s">
        <v>665</v>
      </c>
      <c r="L44" s="35"/>
      <c r="M44" s="35"/>
      <c r="N44" s="33"/>
      <c r="O44" s="33"/>
      <c r="P44" s="33"/>
      <c r="Q44" s="33"/>
      <c r="R44" s="33"/>
      <c r="S44" s="33"/>
      <c r="T44" s="5">
        <f t="shared" si="0"/>
      </c>
      <c r="U44" s="5">
        <f t="shared" si="1"/>
        <v>0</v>
      </c>
      <c r="V44" s="5">
        <f t="shared" si="2"/>
        <v>1</v>
      </c>
      <c r="W44" s="5">
        <f t="shared" si="3"/>
        <v>0</v>
      </c>
      <c r="X44" s="5">
        <f t="shared" si="4"/>
        <v>0</v>
      </c>
      <c r="Y44" s="5">
        <f t="shared" si="5"/>
        <v>1</v>
      </c>
      <c r="Z44" s="5">
        <f t="shared" si="6"/>
        <v>1</v>
      </c>
    </row>
    <row r="45" spans="1:26" ht="18.75" customHeight="1">
      <c r="A45" s="7" t="s">
        <v>138</v>
      </c>
      <c r="B45" s="40" t="s">
        <v>621</v>
      </c>
      <c r="C45" s="50" t="s">
        <v>628</v>
      </c>
      <c r="D45" s="15"/>
      <c r="E45" s="15"/>
      <c r="F45" s="15"/>
      <c r="G45" s="53"/>
      <c r="H45" s="43" t="s">
        <v>633</v>
      </c>
      <c r="I45" s="54" t="s">
        <v>236</v>
      </c>
      <c r="J45" s="54" t="s">
        <v>236</v>
      </c>
      <c r="K45" s="54" t="s">
        <v>236</v>
      </c>
      <c r="L45" s="35"/>
      <c r="M45" s="35"/>
      <c r="N45" s="33"/>
      <c r="O45" s="33"/>
      <c r="P45" s="33"/>
      <c r="Q45" s="33"/>
      <c r="R45" s="33"/>
      <c r="S45" s="33"/>
      <c r="T45" s="5">
        <f t="shared" si="0"/>
      </c>
      <c r="U45" s="5">
        <f t="shared" si="1"/>
        <v>0</v>
      </c>
      <c r="V45" s="5">
        <f t="shared" si="2"/>
        <v>3</v>
      </c>
      <c r="W45" s="5">
        <f t="shared" si="3"/>
        <v>0</v>
      </c>
      <c r="X45" s="5">
        <f t="shared" si="4"/>
        <v>0</v>
      </c>
      <c r="Y45" s="5">
        <f t="shared" si="5"/>
        <v>3</v>
      </c>
      <c r="Z45" s="5">
        <f t="shared" si="6"/>
        <v>1</v>
      </c>
    </row>
    <row r="46" spans="1:26" ht="18.75" customHeight="1">
      <c r="A46" s="7" t="s">
        <v>133</v>
      </c>
      <c r="B46" s="40" t="s">
        <v>622</v>
      </c>
      <c r="C46" s="50" t="s">
        <v>629</v>
      </c>
      <c r="D46" s="15"/>
      <c r="E46" s="15"/>
      <c r="F46" s="15"/>
      <c r="G46" s="53"/>
      <c r="H46" s="43" t="s">
        <v>634</v>
      </c>
      <c r="I46" s="54" t="s">
        <v>236</v>
      </c>
      <c r="J46" s="57" t="s">
        <v>665</v>
      </c>
      <c r="K46" s="57" t="s">
        <v>665</v>
      </c>
      <c r="L46" s="35"/>
      <c r="M46" s="35"/>
      <c r="N46" s="33"/>
      <c r="O46" s="33"/>
      <c r="P46" s="33"/>
      <c r="Q46" s="33"/>
      <c r="R46" s="33"/>
      <c r="S46" s="33"/>
      <c r="T46" s="5">
        <f t="shared" si="0"/>
      </c>
      <c r="U46" s="5">
        <f t="shared" si="1"/>
        <v>0</v>
      </c>
      <c r="V46" s="5">
        <f t="shared" si="2"/>
        <v>1</v>
      </c>
      <c r="W46" s="5">
        <f t="shared" si="3"/>
        <v>0</v>
      </c>
      <c r="X46" s="5">
        <f t="shared" si="4"/>
        <v>0</v>
      </c>
      <c r="Y46" s="5">
        <f t="shared" si="5"/>
        <v>1</v>
      </c>
      <c r="Z46" s="5">
        <f t="shared" si="6"/>
        <v>1</v>
      </c>
    </row>
    <row r="47" spans="1:26" ht="18.75" customHeight="1">
      <c r="A47" s="7" t="s">
        <v>280</v>
      </c>
      <c r="B47" s="7" t="s">
        <v>175</v>
      </c>
      <c r="C47" s="48" t="s">
        <v>176</v>
      </c>
      <c r="D47" s="44" t="s">
        <v>248</v>
      </c>
      <c r="E47" s="54" t="s">
        <v>236</v>
      </c>
      <c r="F47" s="54" t="s">
        <v>236</v>
      </c>
      <c r="G47" s="54" t="s">
        <v>236</v>
      </c>
      <c r="H47" s="44" t="s">
        <v>339</v>
      </c>
      <c r="I47" s="54" t="s">
        <v>236</v>
      </c>
      <c r="J47" s="54" t="s">
        <v>236</v>
      </c>
      <c r="K47" s="56" t="s">
        <v>607</v>
      </c>
      <c r="L47" s="35"/>
      <c r="M47" s="35"/>
      <c r="N47" s="33"/>
      <c r="O47" s="33"/>
      <c r="P47" s="33"/>
      <c r="Q47" s="33"/>
      <c r="R47" s="33"/>
      <c r="S47" s="33"/>
      <c r="T47" s="5">
        <f t="shared" si="0"/>
      </c>
      <c r="U47" s="5">
        <f t="shared" si="1"/>
        <v>3</v>
      </c>
      <c r="V47" s="5">
        <f t="shared" si="2"/>
        <v>2</v>
      </c>
      <c r="W47" s="5">
        <f t="shared" si="3"/>
        <v>0</v>
      </c>
      <c r="X47" s="5">
        <f t="shared" si="4"/>
        <v>0</v>
      </c>
      <c r="Y47" s="5">
        <f t="shared" si="5"/>
        <v>5</v>
      </c>
      <c r="Z47" s="5">
        <f t="shared" si="6"/>
        <v>2</v>
      </c>
    </row>
    <row r="48" spans="1:26" ht="18.75" customHeight="1">
      <c r="A48" s="7" t="s">
        <v>484</v>
      </c>
      <c r="B48" s="7" t="s">
        <v>396</v>
      </c>
      <c r="C48" s="48" t="s">
        <v>397</v>
      </c>
      <c r="D48" s="15"/>
      <c r="E48" s="15"/>
      <c r="F48" s="15"/>
      <c r="G48" s="53"/>
      <c r="H48" s="44" t="s">
        <v>350</v>
      </c>
      <c r="I48" s="54" t="s">
        <v>236</v>
      </c>
      <c r="J48" s="54" t="s">
        <v>236</v>
      </c>
      <c r="K48" s="54" t="s">
        <v>236</v>
      </c>
      <c r="L48" s="35"/>
      <c r="M48" s="35"/>
      <c r="N48" s="33"/>
      <c r="O48" s="33"/>
      <c r="P48" s="33"/>
      <c r="Q48" s="33"/>
      <c r="R48" s="33"/>
      <c r="S48" s="33"/>
      <c r="T48" s="5">
        <f t="shared" si="0"/>
      </c>
      <c r="U48" s="5">
        <f t="shared" si="1"/>
        <v>0</v>
      </c>
      <c r="V48" s="5">
        <f t="shared" si="2"/>
        <v>3</v>
      </c>
      <c r="W48" s="5">
        <f t="shared" si="3"/>
        <v>0</v>
      </c>
      <c r="X48" s="5">
        <f t="shared" si="4"/>
        <v>0</v>
      </c>
      <c r="Y48" s="5">
        <f t="shared" si="5"/>
        <v>3</v>
      </c>
      <c r="Z48" s="5">
        <f t="shared" si="6"/>
        <v>1</v>
      </c>
    </row>
    <row r="49" spans="1:26" ht="18.75" customHeight="1">
      <c r="A49" s="7" t="s">
        <v>487</v>
      </c>
      <c r="B49" s="7" t="s">
        <v>402</v>
      </c>
      <c r="C49" s="48" t="s">
        <v>403</v>
      </c>
      <c r="D49" s="15"/>
      <c r="E49" s="15"/>
      <c r="F49" s="15"/>
      <c r="G49" s="53"/>
      <c r="H49" s="44" t="s">
        <v>352</v>
      </c>
      <c r="I49" s="54" t="s">
        <v>236</v>
      </c>
      <c r="J49" s="54" t="s">
        <v>236</v>
      </c>
      <c r="K49" s="54" t="s">
        <v>236</v>
      </c>
      <c r="L49" s="35"/>
      <c r="M49" s="35"/>
      <c r="N49" s="33"/>
      <c r="O49" s="33"/>
      <c r="P49" s="33"/>
      <c r="Q49" s="33"/>
      <c r="R49" s="33"/>
      <c r="S49" s="33"/>
      <c r="T49" s="5">
        <f t="shared" si="0"/>
      </c>
      <c r="U49" s="5">
        <f t="shared" si="1"/>
        <v>0</v>
      </c>
      <c r="V49" s="5">
        <f t="shared" si="2"/>
        <v>3</v>
      </c>
      <c r="W49" s="5">
        <f t="shared" si="3"/>
        <v>0</v>
      </c>
      <c r="X49" s="5">
        <f t="shared" si="4"/>
        <v>0</v>
      </c>
      <c r="Y49" s="5">
        <f t="shared" si="5"/>
        <v>3</v>
      </c>
      <c r="Z49" s="5">
        <f t="shared" si="6"/>
        <v>1</v>
      </c>
    </row>
    <row r="50" spans="1:26" ht="18.75" customHeight="1">
      <c r="A50" s="7" t="s">
        <v>319</v>
      </c>
      <c r="B50" s="7" t="s">
        <v>23</v>
      </c>
      <c r="C50" s="48" t="s">
        <v>24</v>
      </c>
      <c r="D50" s="15"/>
      <c r="E50" s="15"/>
      <c r="F50" s="15"/>
      <c r="G50" s="53"/>
      <c r="H50" s="44" t="s">
        <v>382</v>
      </c>
      <c r="I50" s="54" t="s">
        <v>236</v>
      </c>
      <c r="J50" s="54" t="s">
        <v>236</v>
      </c>
      <c r="K50" s="54" t="s">
        <v>236</v>
      </c>
      <c r="L50" s="35"/>
      <c r="M50" s="35"/>
      <c r="N50" s="33"/>
      <c r="O50" s="33"/>
      <c r="P50" s="33"/>
      <c r="Q50" s="33"/>
      <c r="R50" s="33"/>
      <c r="S50" s="33"/>
      <c r="T50" s="5">
        <f t="shared" si="0"/>
      </c>
      <c r="U50" s="5">
        <f t="shared" si="1"/>
        <v>0</v>
      </c>
      <c r="V50" s="5">
        <f t="shared" si="2"/>
        <v>3</v>
      </c>
      <c r="W50" s="5">
        <f t="shared" si="3"/>
        <v>0</v>
      </c>
      <c r="X50" s="5">
        <f t="shared" si="4"/>
        <v>0</v>
      </c>
      <c r="Y50" s="5">
        <f t="shared" si="5"/>
        <v>3</v>
      </c>
      <c r="Z50" s="5">
        <f t="shared" si="6"/>
        <v>1</v>
      </c>
    </row>
    <row r="51" spans="1:26" ht="18.75" customHeight="1">
      <c r="A51" s="7" t="s">
        <v>286</v>
      </c>
      <c r="B51" s="7" t="s">
        <v>202</v>
      </c>
      <c r="C51" s="48" t="s">
        <v>203</v>
      </c>
      <c r="D51" s="44" t="s">
        <v>260</v>
      </c>
      <c r="E51" s="54" t="s">
        <v>236</v>
      </c>
      <c r="F51" s="54" t="s">
        <v>236</v>
      </c>
      <c r="G51" s="56" t="s">
        <v>607</v>
      </c>
      <c r="H51" s="44" t="s">
        <v>343</v>
      </c>
      <c r="I51" s="54" t="s">
        <v>236</v>
      </c>
      <c r="J51" s="54" t="s">
        <v>236</v>
      </c>
      <c r="K51" s="54" t="s">
        <v>236</v>
      </c>
      <c r="L51" s="35"/>
      <c r="M51" s="35"/>
      <c r="N51" s="33"/>
      <c r="O51" s="33"/>
      <c r="P51" s="33"/>
      <c r="Q51" s="33"/>
      <c r="R51" s="33"/>
      <c r="S51" s="33"/>
      <c r="T51" s="5">
        <f t="shared" si="0"/>
      </c>
      <c r="U51" s="5">
        <f t="shared" si="1"/>
        <v>2</v>
      </c>
      <c r="V51" s="5">
        <f t="shared" si="2"/>
        <v>3</v>
      </c>
      <c r="W51" s="5">
        <f t="shared" si="3"/>
        <v>0</v>
      </c>
      <c r="X51" s="5">
        <f t="shared" si="4"/>
        <v>0</v>
      </c>
      <c r="Y51" s="5">
        <f t="shared" si="5"/>
        <v>5</v>
      </c>
      <c r="Z51" s="5">
        <f t="shared" si="6"/>
        <v>2</v>
      </c>
    </row>
    <row r="52" spans="1:26" ht="18.75" customHeight="1">
      <c r="A52" s="7" t="s">
        <v>315</v>
      </c>
      <c r="B52" s="7" t="s">
        <v>471</v>
      </c>
      <c r="C52" s="48" t="s">
        <v>472</v>
      </c>
      <c r="D52" s="15"/>
      <c r="E52" s="15"/>
      <c r="F52" s="15"/>
      <c r="G52" s="53"/>
      <c r="H52" s="44" t="s">
        <v>383</v>
      </c>
      <c r="I52" s="54" t="s">
        <v>236</v>
      </c>
      <c r="J52" s="54" t="s">
        <v>236</v>
      </c>
      <c r="K52" s="54" t="s">
        <v>236</v>
      </c>
      <c r="L52" s="35"/>
      <c r="M52" s="35"/>
      <c r="N52" s="33"/>
      <c r="O52" s="33"/>
      <c r="P52" s="33"/>
      <c r="Q52" s="33"/>
      <c r="R52" s="33"/>
      <c r="S52" s="33"/>
      <c r="T52" s="5">
        <f t="shared" si="0"/>
      </c>
      <c r="U52" s="5">
        <f t="shared" si="1"/>
        <v>0</v>
      </c>
      <c r="V52" s="5">
        <f t="shared" si="2"/>
        <v>3</v>
      </c>
      <c r="W52" s="5">
        <f t="shared" si="3"/>
        <v>0</v>
      </c>
      <c r="X52" s="5">
        <f t="shared" si="4"/>
        <v>0</v>
      </c>
      <c r="Y52" s="5">
        <f t="shared" si="5"/>
        <v>3</v>
      </c>
      <c r="Z52" s="5">
        <f t="shared" si="6"/>
        <v>1</v>
      </c>
    </row>
    <row r="53" spans="1:26" ht="18.75" customHeight="1">
      <c r="A53" s="7" t="s">
        <v>477</v>
      </c>
      <c r="B53" s="7" t="s">
        <v>459</v>
      </c>
      <c r="C53" s="48" t="s">
        <v>460</v>
      </c>
      <c r="D53" s="15"/>
      <c r="E53" s="15"/>
      <c r="F53" s="15"/>
      <c r="G53" s="53"/>
      <c r="H53" s="44" t="s">
        <v>381</v>
      </c>
      <c r="I53" s="54" t="s">
        <v>236</v>
      </c>
      <c r="J53" s="54" t="s">
        <v>236</v>
      </c>
      <c r="K53" s="56" t="s">
        <v>607</v>
      </c>
      <c r="L53" s="35"/>
      <c r="M53" s="35"/>
      <c r="N53" s="33"/>
      <c r="O53" s="33"/>
      <c r="P53" s="33"/>
      <c r="Q53" s="33"/>
      <c r="R53" s="33"/>
      <c r="S53" s="33"/>
      <c r="T53" s="5">
        <f t="shared" si="0"/>
      </c>
      <c r="U53" s="5">
        <f t="shared" si="1"/>
        <v>0</v>
      </c>
      <c r="V53" s="5">
        <f t="shared" si="2"/>
        <v>2</v>
      </c>
      <c r="W53" s="5">
        <f t="shared" si="3"/>
        <v>0</v>
      </c>
      <c r="X53" s="5">
        <f t="shared" si="4"/>
        <v>0</v>
      </c>
      <c r="Y53" s="5">
        <f t="shared" si="5"/>
        <v>2</v>
      </c>
      <c r="Z53" s="5">
        <f t="shared" si="6"/>
        <v>1</v>
      </c>
    </row>
    <row r="54" spans="1:26" ht="18.75" customHeight="1">
      <c r="A54" s="7" t="s">
        <v>480</v>
      </c>
      <c r="B54" s="7" t="s">
        <v>392</v>
      </c>
      <c r="C54" s="48" t="s">
        <v>420</v>
      </c>
      <c r="D54" s="15"/>
      <c r="E54" s="15"/>
      <c r="F54" s="15"/>
      <c r="G54" s="53"/>
      <c r="H54" s="44" t="s">
        <v>362</v>
      </c>
      <c r="I54" s="54" t="s">
        <v>236</v>
      </c>
      <c r="J54" s="54" t="s">
        <v>236</v>
      </c>
      <c r="K54" s="56" t="s">
        <v>607</v>
      </c>
      <c r="L54" s="35"/>
      <c r="M54" s="35"/>
      <c r="N54" s="33"/>
      <c r="O54" s="33"/>
      <c r="P54" s="33"/>
      <c r="Q54" s="33"/>
      <c r="R54" s="33"/>
      <c r="S54" s="33"/>
      <c r="T54" s="5">
        <f t="shared" si="0"/>
      </c>
      <c r="U54" s="5">
        <f t="shared" si="1"/>
        <v>0</v>
      </c>
      <c r="V54" s="5">
        <f t="shared" si="2"/>
        <v>2</v>
      </c>
      <c r="W54" s="5">
        <f t="shared" si="3"/>
        <v>0</v>
      </c>
      <c r="X54" s="5">
        <f t="shared" si="4"/>
        <v>0</v>
      </c>
      <c r="Y54" s="5">
        <f t="shared" si="5"/>
        <v>2</v>
      </c>
      <c r="Z54" s="5">
        <f t="shared" si="6"/>
        <v>1</v>
      </c>
    </row>
    <row r="55" spans="1:26" ht="18.75" customHeight="1">
      <c r="A55" s="7" t="s">
        <v>490</v>
      </c>
      <c r="B55" s="7" t="s">
        <v>400</v>
      </c>
      <c r="C55" s="48" t="s">
        <v>401</v>
      </c>
      <c r="D55" s="15"/>
      <c r="E55" s="15"/>
      <c r="F55" s="15"/>
      <c r="G55" s="53"/>
      <c r="H55" s="44" t="s">
        <v>351</v>
      </c>
      <c r="I55" s="54" t="s">
        <v>236</v>
      </c>
      <c r="J55" s="54" t="s">
        <v>236</v>
      </c>
      <c r="K55" s="54" t="s">
        <v>236</v>
      </c>
      <c r="L55" s="35"/>
      <c r="M55" s="35"/>
      <c r="N55" s="33"/>
      <c r="O55" s="33"/>
      <c r="P55" s="33"/>
      <c r="Q55" s="33"/>
      <c r="R55" s="33"/>
      <c r="S55" s="33"/>
      <c r="T55" s="5">
        <f t="shared" si="0"/>
      </c>
      <c r="U55" s="5">
        <f t="shared" si="1"/>
        <v>0</v>
      </c>
      <c r="V55" s="5">
        <f t="shared" si="2"/>
        <v>3</v>
      </c>
      <c r="W55" s="5">
        <f t="shared" si="3"/>
        <v>0</v>
      </c>
      <c r="X55" s="5">
        <f t="shared" si="4"/>
        <v>0</v>
      </c>
      <c r="Y55" s="5">
        <f t="shared" si="5"/>
        <v>3</v>
      </c>
      <c r="Z55" s="5">
        <f t="shared" si="6"/>
        <v>1</v>
      </c>
    </row>
    <row r="56" spans="1:26" ht="18.75" customHeight="1">
      <c r="A56" s="7" t="s">
        <v>502</v>
      </c>
      <c r="B56" s="7" t="s">
        <v>412</v>
      </c>
      <c r="C56" s="48" t="s">
        <v>413</v>
      </c>
      <c r="D56" s="15"/>
      <c r="E56" s="15"/>
      <c r="F56" s="15"/>
      <c r="G56" s="53"/>
      <c r="H56" s="44" t="s">
        <v>357</v>
      </c>
      <c r="I56" s="54" t="s">
        <v>236</v>
      </c>
      <c r="J56" s="54" t="s">
        <v>236</v>
      </c>
      <c r="K56" s="56" t="s">
        <v>607</v>
      </c>
      <c r="L56" s="35"/>
      <c r="M56" s="35"/>
      <c r="N56" s="33"/>
      <c r="O56" s="33"/>
      <c r="P56" s="33"/>
      <c r="Q56" s="33"/>
      <c r="R56" s="33"/>
      <c r="S56" s="33"/>
      <c r="T56" s="5">
        <f t="shared" si="0"/>
      </c>
      <c r="U56" s="5">
        <f t="shared" si="1"/>
        <v>0</v>
      </c>
      <c r="V56" s="5">
        <f t="shared" si="2"/>
        <v>2</v>
      </c>
      <c r="W56" s="5">
        <f t="shared" si="3"/>
        <v>0</v>
      </c>
      <c r="X56" s="5">
        <f t="shared" si="4"/>
        <v>0</v>
      </c>
      <c r="Y56" s="5">
        <f t="shared" si="5"/>
        <v>2</v>
      </c>
      <c r="Z56" s="5">
        <f t="shared" si="6"/>
        <v>1</v>
      </c>
    </row>
    <row r="57" spans="1:26" ht="18.75" customHeight="1">
      <c r="A57" s="7" t="s">
        <v>496</v>
      </c>
      <c r="B57" s="7" t="s">
        <v>394</v>
      </c>
      <c r="C57" s="48" t="s">
        <v>395</v>
      </c>
      <c r="D57" s="15"/>
      <c r="E57" s="15"/>
      <c r="F57" s="15"/>
      <c r="G57" s="53"/>
      <c r="H57" s="44" t="s">
        <v>349</v>
      </c>
      <c r="I57" s="54" t="s">
        <v>236</v>
      </c>
      <c r="J57" s="54" t="s">
        <v>236</v>
      </c>
      <c r="K57" s="54" t="s">
        <v>236</v>
      </c>
      <c r="L57" s="35"/>
      <c r="M57" s="35"/>
      <c r="N57" s="33"/>
      <c r="O57" s="33"/>
      <c r="P57" s="33"/>
      <c r="Q57" s="33"/>
      <c r="R57" s="33"/>
      <c r="S57" s="33"/>
      <c r="T57" s="5">
        <f t="shared" si="0"/>
      </c>
      <c r="U57" s="5">
        <f t="shared" si="1"/>
        <v>0</v>
      </c>
      <c r="V57" s="5">
        <f t="shared" si="2"/>
        <v>3</v>
      </c>
      <c r="W57" s="5">
        <f t="shared" si="3"/>
        <v>0</v>
      </c>
      <c r="X57" s="5">
        <f t="shared" si="4"/>
        <v>0</v>
      </c>
      <c r="Y57" s="5">
        <f t="shared" si="5"/>
        <v>3</v>
      </c>
      <c r="Z57" s="5">
        <f t="shared" si="6"/>
        <v>1</v>
      </c>
    </row>
    <row r="58" spans="1:26" ht="18.75" customHeight="1">
      <c r="A58" s="7" t="s">
        <v>135</v>
      </c>
      <c r="B58" s="40" t="s">
        <v>461</v>
      </c>
      <c r="C58" s="50" t="s">
        <v>462</v>
      </c>
      <c r="D58" s="15"/>
      <c r="E58" s="15"/>
      <c r="F58" s="15"/>
      <c r="G58" s="53"/>
      <c r="H58" s="45" t="s">
        <v>797</v>
      </c>
      <c r="I58" s="57" t="s">
        <v>278</v>
      </c>
      <c r="J58" s="55" t="s">
        <v>235</v>
      </c>
      <c r="K58" s="57" t="s">
        <v>278</v>
      </c>
      <c r="L58" s="35"/>
      <c r="M58" s="35"/>
      <c r="N58" s="33"/>
      <c r="O58" s="33"/>
      <c r="P58" s="33"/>
      <c r="Q58" s="33"/>
      <c r="R58" s="33"/>
      <c r="S58" s="33"/>
      <c r="T58" s="5">
        <f t="shared" si="0"/>
      </c>
      <c r="U58" s="5">
        <f t="shared" si="1"/>
        <v>0</v>
      </c>
      <c r="V58" s="5">
        <f t="shared" si="2"/>
        <v>1</v>
      </c>
      <c r="W58" s="5">
        <f t="shared" si="3"/>
        <v>0</v>
      </c>
      <c r="X58" s="5">
        <f t="shared" si="4"/>
        <v>0</v>
      </c>
      <c r="Y58" s="5">
        <f t="shared" si="5"/>
        <v>1</v>
      </c>
      <c r="Z58" s="5">
        <f t="shared" si="6"/>
        <v>1</v>
      </c>
    </row>
    <row r="59" spans="1:26" ht="18.75" customHeight="1">
      <c r="A59" s="7" t="s">
        <v>134</v>
      </c>
      <c r="B59" s="40" t="s">
        <v>463</v>
      </c>
      <c r="C59" s="50" t="s">
        <v>464</v>
      </c>
      <c r="D59" s="15"/>
      <c r="E59" s="15"/>
      <c r="F59" s="15"/>
      <c r="G59" s="53"/>
      <c r="H59" s="45" t="s">
        <v>798</v>
      </c>
      <c r="I59" s="55" t="s">
        <v>235</v>
      </c>
      <c r="J59" s="56" t="s">
        <v>607</v>
      </c>
      <c r="K59" s="57" t="s">
        <v>278</v>
      </c>
      <c r="L59" s="35"/>
      <c r="M59" s="35"/>
      <c r="N59" s="33"/>
      <c r="O59" s="33"/>
      <c r="P59" s="33"/>
      <c r="Q59" s="33"/>
      <c r="R59" s="33"/>
      <c r="S59" s="33"/>
      <c r="T59" s="5">
        <f t="shared" si="0"/>
      </c>
      <c r="U59" s="5">
        <f t="shared" si="1"/>
        <v>0</v>
      </c>
      <c r="V59" s="5">
        <f t="shared" si="2"/>
        <v>1</v>
      </c>
      <c r="W59" s="5">
        <f t="shared" si="3"/>
        <v>0</v>
      </c>
      <c r="X59" s="5">
        <f t="shared" si="4"/>
        <v>0</v>
      </c>
      <c r="Y59" s="5">
        <f t="shared" si="5"/>
        <v>1</v>
      </c>
      <c r="Z59" s="5">
        <f t="shared" si="6"/>
        <v>1</v>
      </c>
    </row>
    <row r="60" spans="1:26" ht="18.75" customHeight="1">
      <c r="A60" s="7" t="s">
        <v>515</v>
      </c>
      <c r="B60" s="42" t="s">
        <v>465</v>
      </c>
      <c r="C60" s="42" t="s">
        <v>466</v>
      </c>
      <c r="D60" s="35"/>
      <c r="E60" s="35"/>
      <c r="F60" s="33"/>
      <c r="G60" s="33"/>
      <c r="H60" s="45" t="s">
        <v>799</v>
      </c>
      <c r="I60" s="55" t="s">
        <v>235</v>
      </c>
      <c r="J60" s="57" t="s">
        <v>278</v>
      </c>
      <c r="K60" s="57" t="s">
        <v>278</v>
      </c>
      <c r="L60" s="35"/>
      <c r="M60" s="35"/>
      <c r="N60" s="33"/>
      <c r="O60" s="33"/>
      <c r="P60" s="33"/>
      <c r="Q60" s="33"/>
      <c r="R60" s="33"/>
      <c r="S60" s="33"/>
      <c r="T60" s="5">
        <f t="shared" si="0"/>
      </c>
      <c r="U60" s="5">
        <f t="shared" si="1"/>
        <v>0</v>
      </c>
      <c r="V60" s="5">
        <f t="shared" si="2"/>
        <v>1</v>
      </c>
      <c r="W60" s="5">
        <f t="shared" si="3"/>
        <v>0</v>
      </c>
      <c r="X60" s="5">
        <f t="shared" si="4"/>
        <v>0</v>
      </c>
      <c r="Y60" s="5">
        <f t="shared" si="5"/>
        <v>1</v>
      </c>
      <c r="Z60" s="5">
        <f t="shared" si="6"/>
        <v>1</v>
      </c>
    </row>
    <row r="61" spans="1:26" ht="18.75" customHeight="1">
      <c r="A61" s="7" t="s">
        <v>123</v>
      </c>
      <c r="B61" s="42" t="s">
        <v>467</v>
      </c>
      <c r="C61" s="42" t="s">
        <v>468</v>
      </c>
      <c r="D61" s="46" t="s">
        <v>791</v>
      </c>
      <c r="E61" s="55" t="s">
        <v>235</v>
      </c>
      <c r="F61" s="55" t="s">
        <v>235</v>
      </c>
      <c r="G61" s="57" t="s">
        <v>278</v>
      </c>
      <c r="H61" s="45" t="s">
        <v>800</v>
      </c>
      <c r="I61" s="55" t="s">
        <v>235</v>
      </c>
      <c r="J61" s="55" t="s">
        <v>235</v>
      </c>
      <c r="K61" s="57" t="s">
        <v>278</v>
      </c>
      <c r="L61" s="35"/>
      <c r="M61" s="35"/>
      <c r="N61" s="33"/>
      <c r="O61" s="33"/>
      <c r="P61" s="33"/>
      <c r="Q61" s="33"/>
      <c r="R61" s="33"/>
      <c r="S61" s="33"/>
      <c r="T61" s="5">
        <f t="shared" si="0"/>
      </c>
      <c r="U61" s="5">
        <f t="shared" si="1"/>
        <v>2</v>
      </c>
      <c r="V61" s="5">
        <f t="shared" si="2"/>
        <v>2</v>
      </c>
      <c r="W61" s="5">
        <f t="shared" si="3"/>
        <v>0</v>
      </c>
      <c r="X61" s="5">
        <f t="shared" si="4"/>
        <v>0</v>
      </c>
      <c r="Y61" s="5">
        <f t="shared" si="5"/>
        <v>4</v>
      </c>
      <c r="Z61" s="5">
        <f t="shared" si="6"/>
        <v>2</v>
      </c>
    </row>
    <row r="62" spans="1:26" ht="18.75" customHeight="1">
      <c r="A62" s="7" t="s">
        <v>296</v>
      </c>
      <c r="B62" s="7" t="s">
        <v>156</v>
      </c>
      <c r="C62" s="48" t="s">
        <v>157</v>
      </c>
      <c r="D62" s="14" t="s">
        <v>240</v>
      </c>
      <c r="E62" s="47" t="s">
        <v>235</v>
      </c>
      <c r="F62" s="55" t="s">
        <v>235</v>
      </c>
      <c r="G62" s="56" t="s">
        <v>607</v>
      </c>
      <c r="H62" s="33" t="s">
        <v>335</v>
      </c>
      <c r="I62" s="55" t="s">
        <v>235</v>
      </c>
      <c r="J62" s="56" t="s">
        <v>607</v>
      </c>
      <c r="K62" s="56" t="s">
        <v>607</v>
      </c>
      <c r="L62" s="35"/>
      <c r="M62" s="35"/>
      <c r="N62" s="33"/>
      <c r="O62" s="33"/>
      <c r="P62" s="33"/>
      <c r="Q62" s="33"/>
      <c r="R62" s="33"/>
      <c r="S62" s="33"/>
      <c r="T62" s="5">
        <f t="shared" si="0"/>
      </c>
      <c r="U62" s="5">
        <f t="shared" si="1"/>
        <v>2</v>
      </c>
      <c r="V62" s="5">
        <f t="shared" si="2"/>
        <v>1</v>
      </c>
      <c r="W62" s="5">
        <f t="shared" si="3"/>
        <v>0</v>
      </c>
      <c r="X62" s="5">
        <f t="shared" si="4"/>
        <v>0</v>
      </c>
      <c r="Y62" s="5">
        <f t="shared" si="5"/>
        <v>3</v>
      </c>
      <c r="Z62" s="5">
        <f t="shared" si="6"/>
        <v>2</v>
      </c>
    </row>
    <row r="63" spans="1:26" ht="18.75" customHeight="1">
      <c r="A63" s="7" t="s">
        <v>15</v>
      </c>
      <c r="B63" s="7" t="s">
        <v>167</v>
      </c>
      <c r="C63" s="48" t="s">
        <v>168</v>
      </c>
      <c r="D63" s="35"/>
      <c r="E63" s="35"/>
      <c r="F63" s="33"/>
      <c r="G63" s="33"/>
      <c r="H63" s="33" t="s">
        <v>337</v>
      </c>
      <c r="I63" s="55" t="s">
        <v>235</v>
      </c>
      <c r="J63" s="55" t="s">
        <v>235</v>
      </c>
      <c r="K63" s="55" t="s">
        <v>235</v>
      </c>
      <c r="L63" s="35"/>
      <c r="M63" s="35"/>
      <c r="N63" s="33"/>
      <c r="O63" s="33"/>
      <c r="P63" s="33"/>
      <c r="Q63" s="33"/>
      <c r="R63" s="33"/>
      <c r="S63" s="33"/>
      <c r="T63" s="5">
        <f t="shared" si="0"/>
      </c>
      <c r="U63" s="5">
        <f t="shared" si="1"/>
        <v>0</v>
      </c>
      <c r="V63" s="5">
        <f t="shared" si="2"/>
        <v>3</v>
      </c>
      <c r="W63" s="5">
        <f t="shared" si="3"/>
        <v>0</v>
      </c>
      <c r="X63" s="5">
        <f t="shared" si="4"/>
        <v>0</v>
      </c>
      <c r="Y63" s="5">
        <f t="shared" si="5"/>
        <v>3</v>
      </c>
      <c r="Z63" s="5">
        <f t="shared" si="6"/>
        <v>1</v>
      </c>
    </row>
    <row r="64" spans="1:26" ht="18.75" customHeight="1">
      <c r="A64" s="7" t="s">
        <v>474</v>
      </c>
      <c r="B64" s="7" t="s">
        <v>434</v>
      </c>
      <c r="C64" s="48" t="s">
        <v>435</v>
      </c>
      <c r="D64" s="15"/>
      <c r="E64" s="15"/>
      <c r="F64" s="15"/>
      <c r="G64" s="53"/>
      <c r="H64" s="33" t="s">
        <v>370</v>
      </c>
      <c r="I64" s="55" t="s">
        <v>235</v>
      </c>
      <c r="J64" s="55" t="s">
        <v>235</v>
      </c>
      <c r="K64" s="56" t="s">
        <v>607</v>
      </c>
      <c r="L64" s="35"/>
      <c r="M64" s="35"/>
      <c r="N64" s="33"/>
      <c r="O64" s="33"/>
      <c r="P64" s="33"/>
      <c r="Q64" s="33"/>
      <c r="R64" s="33"/>
      <c r="S64" s="33"/>
      <c r="T64" s="5">
        <f t="shared" si="0"/>
      </c>
      <c r="U64" s="5">
        <f t="shared" si="1"/>
        <v>0</v>
      </c>
      <c r="V64" s="5">
        <f t="shared" si="2"/>
        <v>2</v>
      </c>
      <c r="W64" s="5">
        <f t="shared" si="3"/>
        <v>0</v>
      </c>
      <c r="X64" s="5">
        <f t="shared" si="4"/>
        <v>0</v>
      </c>
      <c r="Y64" s="5">
        <f t="shared" si="5"/>
        <v>2</v>
      </c>
      <c r="Z64" s="5">
        <f t="shared" si="6"/>
        <v>1</v>
      </c>
    </row>
    <row r="65" spans="1:26" ht="18.75" customHeight="1">
      <c r="A65" s="7" t="s">
        <v>512</v>
      </c>
      <c r="B65" s="7" t="s">
        <v>392</v>
      </c>
      <c r="C65" s="48" t="s">
        <v>393</v>
      </c>
      <c r="D65" s="15"/>
      <c r="E65" s="15"/>
      <c r="F65" s="15"/>
      <c r="G65" s="53"/>
      <c r="H65" s="33" t="s">
        <v>348</v>
      </c>
      <c r="I65" s="55" t="s">
        <v>235</v>
      </c>
      <c r="J65" s="55" t="s">
        <v>235</v>
      </c>
      <c r="K65" s="69" t="s">
        <v>663</v>
      </c>
      <c r="L65" s="35"/>
      <c r="M65" s="35"/>
      <c r="N65" s="33"/>
      <c r="O65" s="33"/>
      <c r="P65" s="33"/>
      <c r="Q65" s="33"/>
      <c r="R65" s="33"/>
      <c r="S65" s="33"/>
      <c r="T65" s="5">
        <f t="shared" si="0"/>
      </c>
      <c r="U65" s="5">
        <f t="shared" si="1"/>
        <v>0</v>
      </c>
      <c r="V65" s="5">
        <f t="shared" si="2"/>
        <v>2</v>
      </c>
      <c r="W65" s="5">
        <f t="shared" si="3"/>
        <v>0</v>
      </c>
      <c r="X65" s="5">
        <f t="shared" si="4"/>
        <v>0</v>
      </c>
      <c r="Y65" s="5">
        <f t="shared" si="5"/>
        <v>2</v>
      </c>
      <c r="Z65" s="5">
        <f t="shared" si="6"/>
        <v>1</v>
      </c>
    </row>
    <row r="66" spans="1:26" ht="18.75" customHeight="1">
      <c r="A66" s="7" t="s">
        <v>499</v>
      </c>
      <c r="B66" s="7" t="s">
        <v>20</v>
      </c>
      <c r="C66" s="48" t="s">
        <v>21</v>
      </c>
      <c r="D66" s="15"/>
      <c r="E66" s="15"/>
      <c r="F66" s="15"/>
      <c r="G66" s="53"/>
      <c r="H66" s="33" t="s">
        <v>361</v>
      </c>
      <c r="I66" s="56" t="s">
        <v>607</v>
      </c>
      <c r="J66" s="55" t="s">
        <v>235</v>
      </c>
      <c r="K66" s="56" t="s">
        <v>607</v>
      </c>
      <c r="L66" s="35"/>
      <c r="M66" s="35"/>
      <c r="N66" s="33"/>
      <c r="O66" s="33"/>
      <c r="P66" s="33"/>
      <c r="Q66" s="33"/>
      <c r="R66" s="33"/>
      <c r="S66" s="33"/>
      <c r="T66" s="5">
        <f t="shared" si="0"/>
      </c>
      <c r="U66" s="5">
        <f t="shared" si="1"/>
        <v>0</v>
      </c>
      <c r="V66" s="5">
        <f t="shared" si="2"/>
        <v>1</v>
      </c>
      <c r="W66" s="5">
        <f t="shared" si="3"/>
        <v>0</v>
      </c>
      <c r="X66" s="5">
        <f t="shared" si="4"/>
        <v>0</v>
      </c>
      <c r="Y66" s="5">
        <f t="shared" si="5"/>
        <v>1</v>
      </c>
      <c r="Z66" s="5">
        <f t="shared" si="6"/>
        <v>1</v>
      </c>
    </row>
    <row r="67" spans="1:26" ht="18.75" customHeight="1">
      <c r="A67" s="7" t="s">
        <v>492</v>
      </c>
      <c r="B67" s="7" t="s">
        <v>18</v>
      </c>
      <c r="C67" s="48" t="s">
        <v>19</v>
      </c>
      <c r="D67" s="15"/>
      <c r="E67" s="15"/>
      <c r="F67" s="15"/>
      <c r="G67" s="53"/>
      <c r="H67" s="33" t="s">
        <v>365</v>
      </c>
      <c r="I67" s="55" t="s">
        <v>235</v>
      </c>
      <c r="J67" s="56" t="s">
        <v>607</v>
      </c>
      <c r="K67" s="56" t="s">
        <v>607</v>
      </c>
      <c r="L67" s="35"/>
      <c r="M67" s="35"/>
      <c r="N67" s="33"/>
      <c r="O67" s="33"/>
      <c r="P67" s="33"/>
      <c r="Q67" s="33"/>
      <c r="R67" s="33"/>
      <c r="S67" s="33"/>
      <c r="T67" s="5">
        <f t="shared" si="0"/>
      </c>
      <c r="U67" s="5">
        <f t="shared" si="1"/>
        <v>0</v>
      </c>
      <c r="V67" s="5">
        <f t="shared" si="2"/>
        <v>1</v>
      </c>
      <c r="W67" s="5">
        <f t="shared" si="3"/>
        <v>0</v>
      </c>
      <c r="X67" s="5">
        <f t="shared" si="4"/>
        <v>0</v>
      </c>
      <c r="Y67" s="5">
        <f t="shared" si="5"/>
        <v>1</v>
      </c>
      <c r="Z67" s="5">
        <f t="shared" si="6"/>
        <v>1</v>
      </c>
    </row>
    <row r="68" spans="1:26" ht="18.75" customHeight="1">
      <c r="A68" s="7" t="s">
        <v>301</v>
      </c>
      <c r="B68" s="7" t="s">
        <v>173</v>
      </c>
      <c r="C68" s="48" t="s">
        <v>174</v>
      </c>
      <c r="D68" s="14" t="s">
        <v>247</v>
      </c>
      <c r="E68" s="55" t="s">
        <v>235</v>
      </c>
      <c r="F68" s="56" t="s">
        <v>607</v>
      </c>
      <c r="G68" s="56" t="s">
        <v>607</v>
      </c>
      <c r="H68" s="33" t="s">
        <v>338</v>
      </c>
      <c r="I68" s="55" t="s">
        <v>235</v>
      </c>
      <c r="J68" s="56" t="s">
        <v>607</v>
      </c>
      <c r="K68" s="56" t="s">
        <v>607</v>
      </c>
      <c r="L68" s="35"/>
      <c r="M68" s="35"/>
      <c r="N68" s="33"/>
      <c r="O68" s="33"/>
      <c r="P68" s="33"/>
      <c r="Q68" s="33"/>
      <c r="R68" s="33"/>
      <c r="S68" s="33"/>
      <c r="T68" s="5">
        <f t="shared" si="0"/>
      </c>
      <c r="U68" s="5">
        <f t="shared" si="1"/>
        <v>1</v>
      </c>
      <c r="V68" s="5">
        <f t="shared" si="2"/>
        <v>1</v>
      </c>
      <c r="W68" s="5">
        <f t="shared" si="3"/>
        <v>0</v>
      </c>
      <c r="X68" s="5">
        <f t="shared" si="4"/>
        <v>0</v>
      </c>
      <c r="Y68" s="5">
        <f t="shared" si="5"/>
        <v>2</v>
      </c>
      <c r="Z68" s="5">
        <f t="shared" si="6"/>
        <v>2</v>
      </c>
    </row>
    <row r="69" spans="1:26" ht="18.75" customHeight="1">
      <c r="A69" s="7" t="s">
        <v>510</v>
      </c>
      <c r="B69" s="7" t="s">
        <v>444</v>
      </c>
      <c r="C69" s="48" t="s">
        <v>445</v>
      </c>
      <c r="D69" s="15"/>
      <c r="E69" s="15"/>
      <c r="F69" s="15"/>
      <c r="G69" s="53"/>
      <c r="H69" s="33" t="s">
        <v>375</v>
      </c>
      <c r="I69" s="55" t="s">
        <v>235</v>
      </c>
      <c r="J69" s="55" t="s">
        <v>235</v>
      </c>
      <c r="K69" s="56" t="s">
        <v>607</v>
      </c>
      <c r="L69" s="35"/>
      <c r="M69" s="35"/>
      <c r="N69" s="33"/>
      <c r="O69" s="33"/>
      <c r="P69" s="33"/>
      <c r="Q69" s="33"/>
      <c r="R69" s="33"/>
      <c r="S69" s="33"/>
      <c r="T69" s="5">
        <f t="shared" si="0"/>
      </c>
      <c r="U69" s="5">
        <f t="shared" si="1"/>
        <v>0</v>
      </c>
      <c r="V69" s="5">
        <f t="shared" si="2"/>
        <v>2</v>
      </c>
      <c r="W69" s="5">
        <f t="shared" si="3"/>
        <v>0</v>
      </c>
      <c r="X69" s="5">
        <f t="shared" si="4"/>
        <v>0</v>
      </c>
      <c r="Y69" s="5">
        <f t="shared" si="5"/>
        <v>2</v>
      </c>
      <c r="Z69" s="5">
        <f t="shared" si="6"/>
        <v>1</v>
      </c>
    </row>
    <row r="70" spans="1:26" ht="18.75" customHeight="1">
      <c r="A70" s="7" t="s">
        <v>320</v>
      </c>
      <c r="B70" s="7" t="s">
        <v>406</v>
      </c>
      <c r="C70" s="48" t="s">
        <v>407</v>
      </c>
      <c r="D70" s="15"/>
      <c r="E70" s="15"/>
      <c r="F70" s="15"/>
      <c r="G70" s="53"/>
      <c r="H70" s="33" t="s">
        <v>354</v>
      </c>
      <c r="I70" s="69" t="s">
        <v>663</v>
      </c>
      <c r="J70" s="55" t="s">
        <v>235</v>
      </c>
      <c r="K70" s="56" t="s">
        <v>607</v>
      </c>
      <c r="L70" s="35"/>
      <c r="M70" s="35"/>
      <c r="N70" s="33"/>
      <c r="O70" s="33"/>
      <c r="P70" s="33"/>
      <c r="Q70" s="33"/>
      <c r="R70" s="33"/>
      <c r="S70" s="33"/>
      <c r="T70" s="5">
        <f t="shared" si="0"/>
      </c>
      <c r="U70" s="5">
        <f t="shared" si="1"/>
        <v>0</v>
      </c>
      <c r="V70" s="5">
        <f t="shared" si="2"/>
        <v>1</v>
      </c>
      <c r="W70" s="5">
        <f t="shared" si="3"/>
        <v>0</v>
      </c>
      <c r="X70" s="5">
        <f t="shared" si="4"/>
        <v>0</v>
      </c>
      <c r="Y70" s="5">
        <f t="shared" si="5"/>
        <v>1</v>
      </c>
      <c r="Z70" s="5">
        <f t="shared" si="6"/>
        <v>1</v>
      </c>
    </row>
    <row r="71" spans="1:26" ht="18.75" customHeight="1">
      <c r="A71" s="7" t="s">
        <v>317</v>
      </c>
      <c r="B71" s="7" t="s">
        <v>416</v>
      </c>
      <c r="C71" s="48" t="s">
        <v>417</v>
      </c>
      <c r="D71" s="15"/>
      <c r="E71" s="15"/>
      <c r="F71" s="15"/>
      <c r="G71" s="53"/>
      <c r="H71" s="33" t="s">
        <v>359</v>
      </c>
      <c r="I71" s="55" t="s">
        <v>235</v>
      </c>
      <c r="J71" s="56" t="s">
        <v>607</v>
      </c>
      <c r="K71" s="56" t="s">
        <v>607</v>
      </c>
      <c r="L71" s="35"/>
      <c r="M71" s="35"/>
      <c r="N71" s="33"/>
      <c r="O71" s="33"/>
      <c r="P71" s="33"/>
      <c r="Q71" s="33"/>
      <c r="R71" s="33"/>
      <c r="S71" s="33"/>
      <c r="T71" s="5">
        <f t="shared" si="0"/>
      </c>
      <c r="U71" s="5">
        <f t="shared" si="1"/>
        <v>0</v>
      </c>
      <c r="V71" s="5">
        <f t="shared" si="2"/>
        <v>1</v>
      </c>
      <c r="W71" s="5">
        <f t="shared" si="3"/>
        <v>0</v>
      </c>
      <c r="X71" s="5">
        <f t="shared" si="4"/>
        <v>0</v>
      </c>
      <c r="Y71" s="5">
        <f t="shared" si="5"/>
        <v>1</v>
      </c>
      <c r="Z71" s="5">
        <f t="shared" si="6"/>
        <v>1</v>
      </c>
    </row>
    <row r="72" spans="1:26" ht="18.75" customHeight="1">
      <c r="A72" s="7" t="s">
        <v>479</v>
      </c>
      <c r="B72" s="7" t="s">
        <v>418</v>
      </c>
      <c r="C72" s="48" t="s">
        <v>419</v>
      </c>
      <c r="D72" s="15"/>
      <c r="E72" s="15"/>
      <c r="F72" s="15"/>
      <c r="G72" s="53"/>
      <c r="H72" s="33" t="s">
        <v>360</v>
      </c>
      <c r="I72" s="55" t="s">
        <v>235</v>
      </c>
      <c r="J72" s="56" t="s">
        <v>607</v>
      </c>
      <c r="K72" s="56" t="s">
        <v>607</v>
      </c>
      <c r="L72" s="35"/>
      <c r="M72" s="35"/>
      <c r="N72" s="33"/>
      <c r="O72" s="33"/>
      <c r="P72" s="33"/>
      <c r="Q72" s="33"/>
      <c r="R72" s="33"/>
      <c r="S72" s="33"/>
      <c r="T72" s="5">
        <f aca="true" t="shared" si="9" ref="T72:T122">IF(C72=C73,"&lt;(￣3￣)&gt;","")</f>
      </c>
      <c r="U72" s="5">
        <f aca="true" t="shared" si="10" ref="U72:U123">COUNTIF(E72:G72,"不合格")+COUNTIF(E72:G72,"缺考")</f>
        <v>0</v>
      </c>
      <c r="V72" s="5">
        <f aca="true" t="shared" si="11" ref="V72:V123">COUNTIF(I72:K72,"不合格")+COUNTIF(I72:K72,"缺考")</f>
        <v>1</v>
      </c>
      <c r="W72" s="5">
        <f aca="true" t="shared" si="12" ref="W72:W123">COUNTIF(M72:O72,"不合格")+COUNTIF(M72:O72,"缺考")</f>
        <v>0</v>
      </c>
      <c r="X72" s="5">
        <f aca="true" t="shared" si="13" ref="X72:X123">COUNTIF(Q72:S72,"不合格")+COUNTIF(Q72:S72,"缺考")</f>
        <v>0</v>
      </c>
      <c r="Y72" s="5">
        <f aca="true" t="shared" si="14" ref="Y72:Y123">SUM(U72:X72)</f>
        <v>1</v>
      </c>
      <c r="Z72" s="5">
        <f aca="true" t="shared" si="15" ref="Z72:Z123">COUNTIF(U72:X72,"&gt;0")</f>
        <v>1</v>
      </c>
    </row>
    <row r="73" spans="1:26" ht="18.75" customHeight="1">
      <c r="A73" s="7" t="s">
        <v>495</v>
      </c>
      <c r="B73" s="7" t="s">
        <v>436</v>
      </c>
      <c r="C73" s="48" t="s">
        <v>437</v>
      </c>
      <c r="D73" s="15"/>
      <c r="E73" s="15"/>
      <c r="F73" s="15"/>
      <c r="G73" s="53"/>
      <c r="H73" s="33" t="s">
        <v>371</v>
      </c>
      <c r="I73" s="55" t="s">
        <v>235</v>
      </c>
      <c r="J73" s="55" t="s">
        <v>235</v>
      </c>
      <c r="K73" s="56" t="s">
        <v>607</v>
      </c>
      <c r="L73" s="35"/>
      <c r="M73" s="35"/>
      <c r="N73" s="33"/>
      <c r="O73" s="33"/>
      <c r="P73" s="33"/>
      <c r="Q73" s="33"/>
      <c r="R73" s="33"/>
      <c r="S73" s="33"/>
      <c r="T73" s="5">
        <f t="shared" si="9"/>
      </c>
      <c r="U73" s="5">
        <f t="shared" si="10"/>
        <v>0</v>
      </c>
      <c r="V73" s="5">
        <f t="shared" si="11"/>
        <v>2</v>
      </c>
      <c r="W73" s="5">
        <f t="shared" si="12"/>
        <v>0</v>
      </c>
      <c r="X73" s="5">
        <f t="shared" si="13"/>
        <v>0</v>
      </c>
      <c r="Y73" s="5">
        <f t="shared" si="14"/>
        <v>2</v>
      </c>
      <c r="Z73" s="5">
        <f t="shared" si="15"/>
        <v>1</v>
      </c>
    </row>
    <row r="74" spans="1:26" ht="18.75" customHeight="1">
      <c r="A74" s="7" t="s">
        <v>494</v>
      </c>
      <c r="B74" s="7" t="s">
        <v>414</v>
      </c>
      <c r="C74" s="48" t="s">
        <v>415</v>
      </c>
      <c r="D74" s="15"/>
      <c r="E74" s="15"/>
      <c r="F74" s="15"/>
      <c r="G74" s="53"/>
      <c r="H74" s="33" t="s">
        <v>358</v>
      </c>
      <c r="I74" s="55" t="s">
        <v>235</v>
      </c>
      <c r="J74" s="55" t="s">
        <v>235</v>
      </c>
      <c r="K74" s="56" t="s">
        <v>607</v>
      </c>
      <c r="L74" s="35"/>
      <c r="M74" s="35"/>
      <c r="N74" s="33"/>
      <c r="O74" s="33"/>
      <c r="P74" s="33"/>
      <c r="Q74" s="33"/>
      <c r="R74" s="33"/>
      <c r="S74" s="33"/>
      <c r="T74" s="5">
        <f t="shared" si="9"/>
      </c>
      <c r="U74" s="5">
        <f t="shared" si="10"/>
        <v>0</v>
      </c>
      <c r="V74" s="5">
        <f t="shared" si="11"/>
        <v>2</v>
      </c>
      <c r="W74" s="5">
        <f t="shared" si="12"/>
        <v>0</v>
      </c>
      <c r="X74" s="5">
        <f t="shared" si="13"/>
        <v>0</v>
      </c>
      <c r="Y74" s="5">
        <f t="shared" si="14"/>
        <v>2</v>
      </c>
      <c r="Z74" s="5">
        <f t="shared" si="15"/>
        <v>1</v>
      </c>
    </row>
    <row r="75" spans="1:26" ht="18.75" customHeight="1">
      <c r="A75" s="7" t="s">
        <v>322</v>
      </c>
      <c r="B75" s="7" t="s">
        <v>404</v>
      </c>
      <c r="C75" s="48" t="s">
        <v>405</v>
      </c>
      <c r="D75" s="15"/>
      <c r="E75" s="15"/>
      <c r="F75" s="15"/>
      <c r="G75" s="53"/>
      <c r="H75" s="33" t="s">
        <v>353</v>
      </c>
      <c r="I75" s="55" t="s">
        <v>235</v>
      </c>
      <c r="J75" s="69" t="s">
        <v>663</v>
      </c>
      <c r="K75" s="69" t="s">
        <v>801</v>
      </c>
      <c r="L75" s="35"/>
      <c r="M75" s="35"/>
      <c r="N75" s="33"/>
      <c r="O75" s="33"/>
      <c r="P75" s="33"/>
      <c r="Q75" s="33"/>
      <c r="R75" s="33"/>
      <c r="S75" s="33"/>
      <c r="T75" s="5">
        <f t="shared" si="9"/>
      </c>
      <c r="U75" s="5">
        <f t="shared" si="10"/>
        <v>0</v>
      </c>
      <c r="V75" s="5">
        <f t="shared" si="11"/>
        <v>1</v>
      </c>
      <c r="W75" s="5">
        <f t="shared" si="12"/>
        <v>0</v>
      </c>
      <c r="X75" s="5">
        <f t="shared" si="13"/>
        <v>0</v>
      </c>
      <c r="Y75" s="5">
        <f t="shared" si="14"/>
        <v>1</v>
      </c>
      <c r="Z75" s="5">
        <f t="shared" si="15"/>
        <v>1</v>
      </c>
    </row>
    <row r="76" spans="1:26" ht="18.75" customHeight="1">
      <c r="A76" s="7" t="s">
        <v>306</v>
      </c>
      <c r="B76" s="7" t="s">
        <v>194</v>
      </c>
      <c r="C76" s="48" t="s">
        <v>195</v>
      </c>
      <c r="D76" s="14" t="s">
        <v>256</v>
      </c>
      <c r="E76" s="55" t="s">
        <v>235</v>
      </c>
      <c r="F76" s="56" t="s">
        <v>607</v>
      </c>
      <c r="G76" s="56" t="s">
        <v>607</v>
      </c>
      <c r="H76" s="33" t="s">
        <v>342</v>
      </c>
      <c r="I76" s="55" t="s">
        <v>235</v>
      </c>
      <c r="J76" s="55" t="s">
        <v>235</v>
      </c>
      <c r="K76" s="56" t="s">
        <v>607</v>
      </c>
      <c r="L76" s="35"/>
      <c r="M76" s="35"/>
      <c r="N76" s="33"/>
      <c r="O76" s="33"/>
      <c r="P76" s="33"/>
      <c r="Q76" s="33"/>
      <c r="R76" s="33"/>
      <c r="S76" s="33"/>
      <c r="T76" s="5">
        <f t="shared" si="9"/>
      </c>
      <c r="U76" s="5">
        <f t="shared" si="10"/>
        <v>1</v>
      </c>
      <c r="V76" s="5">
        <f t="shared" si="11"/>
        <v>2</v>
      </c>
      <c r="W76" s="5">
        <f t="shared" si="12"/>
        <v>0</v>
      </c>
      <c r="X76" s="5">
        <f t="shared" si="13"/>
        <v>0</v>
      </c>
      <c r="Y76" s="5">
        <f t="shared" si="14"/>
        <v>3</v>
      </c>
      <c r="Z76" s="5">
        <f t="shared" si="15"/>
        <v>2</v>
      </c>
    </row>
    <row r="77" spans="1:26" ht="18.75" customHeight="1">
      <c r="A77" s="7" t="s">
        <v>128</v>
      </c>
      <c r="B77" s="42" t="s">
        <v>438</v>
      </c>
      <c r="C77" s="42" t="s">
        <v>439</v>
      </c>
      <c r="D77" s="46" t="s">
        <v>796</v>
      </c>
      <c r="E77" s="57" t="s">
        <v>278</v>
      </c>
      <c r="F77" s="55" t="s">
        <v>235</v>
      </c>
      <c r="G77" s="57" t="s">
        <v>278</v>
      </c>
      <c r="H77" s="33" t="s">
        <v>372</v>
      </c>
      <c r="I77" s="55" t="s">
        <v>235</v>
      </c>
      <c r="J77" s="69" t="s">
        <v>663</v>
      </c>
      <c r="K77" s="56" t="s">
        <v>607</v>
      </c>
      <c r="L77" s="35"/>
      <c r="M77" s="35"/>
      <c r="N77" s="33"/>
      <c r="O77" s="33"/>
      <c r="P77" s="33"/>
      <c r="Q77" s="33"/>
      <c r="R77" s="33"/>
      <c r="S77" s="33"/>
      <c r="T77" s="5">
        <f t="shared" si="9"/>
      </c>
      <c r="U77" s="5">
        <f t="shared" si="10"/>
        <v>1</v>
      </c>
      <c r="V77" s="5">
        <f t="shared" si="11"/>
        <v>1</v>
      </c>
      <c r="W77" s="5">
        <f t="shared" si="12"/>
        <v>0</v>
      </c>
      <c r="X77" s="5">
        <f t="shared" si="13"/>
        <v>0</v>
      </c>
      <c r="Y77" s="5">
        <f t="shared" si="14"/>
        <v>2</v>
      </c>
      <c r="Z77" s="5">
        <f t="shared" si="15"/>
        <v>2</v>
      </c>
    </row>
    <row r="78" spans="1:26" ht="18.75" customHeight="1">
      <c r="A78" s="7" t="s">
        <v>504</v>
      </c>
      <c r="B78" s="7" t="s">
        <v>449</v>
      </c>
      <c r="C78" s="48" t="s">
        <v>450</v>
      </c>
      <c r="D78" s="15"/>
      <c r="E78" s="15"/>
      <c r="F78" s="15"/>
      <c r="G78" s="53"/>
      <c r="H78" s="33" t="s">
        <v>377</v>
      </c>
      <c r="I78" s="55" t="s">
        <v>235</v>
      </c>
      <c r="J78" s="69" t="s">
        <v>663</v>
      </c>
      <c r="K78" s="56" t="s">
        <v>607</v>
      </c>
      <c r="L78" s="35"/>
      <c r="M78" s="35"/>
      <c r="N78" s="33"/>
      <c r="O78" s="33"/>
      <c r="P78" s="33"/>
      <c r="Q78" s="33"/>
      <c r="R78" s="33"/>
      <c r="S78" s="33"/>
      <c r="T78" s="5">
        <f t="shared" si="9"/>
      </c>
      <c r="U78" s="5">
        <f t="shared" si="10"/>
        <v>0</v>
      </c>
      <c r="V78" s="5">
        <f t="shared" si="11"/>
        <v>1</v>
      </c>
      <c r="W78" s="5">
        <f t="shared" si="12"/>
        <v>0</v>
      </c>
      <c r="X78" s="5">
        <f t="shared" si="13"/>
        <v>0</v>
      </c>
      <c r="Y78" s="5">
        <f t="shared" si="14"/>
        <v>1</v>
      </c>
      <c r="Z78" s="5">
        <f t="shared" si="15"/>
        <v>1</v>
      </c>
    </row>
    <row r="79" spans="1:26" ht="18.75" customHeight="1">
      <c r="A79" s="7" t="s">
        <v>506</v>
      </c>
      <c r="B79" s="7" t="s">
        <v>446</v>
      </c>
      <c r="C79" s="48" t="s">
        <v>447</v>
      </c>
      <c r="D79" s="15"/>
      <c r="E79" s="15"/>
      <c r="F79" s="15"/>
      <c r="G79" s="53"/>
      <c r="H79" s="33" t="s">
        <v>376</v>
      </c>
      <c r="I79" s="55" t="s">
        <v>235</v>
      </c>
      <c r="J79" s="69" t="s">
        <v>802</v>
      </c>
      <c r="K79" s="56" t="s">
        <v>607</v>
      </c>
      <c r="L79" s="35"/>
      <c r="M79" s="35"/>
      <c r="N79" s="33"/>
      <c r="O79" s="33"/>
      <c r="P79" s="33"/>
      <c r="Q79" s="33"/>
      <c r="R79" s="33"/>
      <c r="S79" s="33"/>
      <c r="T79" s="5">
        <f t="shared" si="9"/>
      </c>
      <c r="U79" s="5">
        <f t="shared" si="10"/>
        <v>0</v>
      </c>
      <c r="V79" s="5">
        <f t="shared" si="11"/>
        <v>1</v>
      </c>
      <c r="W79" s="5">
        <f t="shared" si="12"/>
        <v>0</v>
      </c>
      <c r="X79" s="5">
        <f t="shared" si="13"/>
        <v>0</v>
      </c>
      <c r="Y79" s="5">
        <f t="shared" si="14"/>
        <v>1</v>
      </c>
      <c r="Z79" s="5">
        <f t="shared" si="15"/>
        <v>1</v>
      </c>
    </row>
    <row r="80" spans="1:26" ht="18.75" customHeight="1">
      <c r="A80" s="7" t="s">
        <v>206</v>
      </c>
      <c r="B80" s="7" t="s">
        <v>181</v>
      </c>
      <c r="C80" s="48" t="s">
        <v>182</v>
      </c>
      <c r="D80" s="35"/>
      <c r="E80" s="35"/>
      <c r="F80" s="33"/>
      <c r="G80" s="33"/>
      <c r="H80" s="33" t="s">
        <v>340</v>
      </c>
      <c r="I80" s="55" t="s">
        <v>235</v>
      </c>
      <c r="J80" s="56" t="s">
        <v>607</v>
      </c>
      <c r="K80" s="56" t="s">
        <v>607</v>
      </c>
      <c r="L80" s="35"/>
      <c r="M80" s="35"/>
      <c r="N80" s="33"/>
      <c r="O80" s="33"/>
      <c r="P80" s="33"/>
      <c r="Q80" s="33"/>
      <c r="R80" s="33"/>
      <c r="S80" s="33"/>
      <c r="T80" s="5">
        <f t="shared" si="9"/>
      </c>
      <c r="U80" s="5">
        <f t="shared" si="10"/>
        <v>0</v>
      </c>
      <c r="V80" s="5">
        <f t="shared" si="11"/>
        <v>1</v>
      </c>
      <c r="W80" s="5">
        <f t="shared" si="12"/>
        <v>0</v>
      </c>
      <c r="X80" s="5">
        <f t="shared" si="13"/>
        <v>0</v>
      </c>
      <c r="Y80" s="5">
        <f t="shared" si="14"/>
        <v>1</v>
      </c>
      <c r="Z80" s="5">
        <f t="shared" si="15"/>
        <v>1</v>
      </c>
    </row>
    <row r="81" spans="1:26" ht="18.75" customHeight="1">
      <c r="A81" s="7" t="s">
        <v>505</v>
      </c>
      <c r="B81" s="7" t="s">
        <v>408</v>
      </c>
      <c r="C81" s="48" t="s">
        <v>409</v>
      </c>
      <c r="D81" s="15"/>
      <c r="E81" s="15"/>
      <c r="F81" s="15"/>
      <c r="G81" s="53"/>
      <c r="H81" s="33" t="s">
        <v>355</v>
      </c>
      <c r="I81" s="55" t="s">
        <v>235</v>
      </c>
      <c r="J81" s="56" t="s">
        <v>607</v>
      </c>
      <c r="K81" s="56" t="s">
        <v>607</v>
      </c>
      <c r="L81" s="35"/>
      <c r="M81" s="35"/>
      <c r="N81" s="33"/>
      <c r="O81" s="33"/>
      <c r="P81" s="33"/>
      <c r="Q81" s="33"/>
      <c r="R81" s="33"/>
      <c r="S81" s="33"/>
      <c r="T81" s="5">
        <f t="shared" si="9"/>
      </c>
      <c r="U81" s="5">
        <f t="shared" si="10"/>
        <v>0</v>
      </c>
      <c r="V81" s="5">
        <f t="shared" si="11"/>
        <v>1</v>
      </c>
      <c r="W81" s="5">
        <f t="shared" si="12"/>
        <v>0</v>
      </c>
      <c r="X81" s="5">
        <f t="shared" si="13"/>
        <v>0</v>
      </c>
      <c r="Y81" s="5">
        <f t="shared" si="14"/>
        <v>1</v>
      </c>
      <c r="Z81" s="5">
        <f t="shared" si="15"/>
        <v>1</v>
      </c>
    </row>
    <row r="82" spans="1:26" ht="18.75" customHeight="1">
      <c r="A82" s="7" t="s">
        <v>318</v>
      </c>
      <c r="B82" s="7" t="s">
        <v>430</v>
      </c>
      <c r="C82" s="48" t="s">
        <v>431</v>
      </c>
      <c r="D82" s="15"/>
      <c r="E82" s="15"/>
      <c r="F82" s="15"/>
      <c r="G82" s="53"/>
      <c r="H82" s="33" t="s">
        <v>368</v>
      </c>
      <c r="I82" s="69" t="s">
        <v>802</v>
      </c>
      <c r="J82" s="55" t="s">
        <v>235</v>
      </c>
      <c r="K82" s="56" t="s">
        <v>607</v>
      </c>
      <c r="L82" s="35"/>
      <c r="M82" s="35"/>
      <c r="N82" s="33"/>
      <c r="O82" s="33"/>
      <c r="P82" s="33"/>
      <c r="Q82" s="33"/>
      <c r="R82" s="33"/>
      <c r="S82" s="33"/>
      <c r="T82" s="5">
        <f t="shared" si="9"/>
      </c>
      <c r="U82" s="5">
        <f t="shared" si="10"/>
        <v>0</v>
      </c>
      <c r="V82" s="5">
        <f t="shared" si="11"/>
        <v>1</v>
      </c>
      <c r="W82" s="5">
        <f t="shared" si="12"/>
        <v>0</v>
      </c>
      <c r="X82" s="5">
        <f t="shared" si="13"/>
        <v>0</v>
      </c>
      <c r="Y82" s="5">
        <f t="shared" si="14"/>
        <v>1</v>
      </c>
      <c r="Z82" s="5">
        <f t="shared" si="15"/>
        <v>1</v>
      </c>
    </row>
    <row r="83" spans="1:26" ht="18.75" customHeight="1">
      <c r="A83" s="7" t="s">
        <v>473</v>
      </c>
      <c r="B83" s="7" t="s">
        <v>452</v>
      </c>
      <c r="C83" s="48" t="s">
        <v>453</v>
      </c>
      <c r="D83" s="15"/>
      <c r="E83" s="15"/>
      <c r="F83" s="15"/>
      <c r="G83" s="53"/>
      <c r="H83" s="33" t="s">
        <v>378</v>
      </c>
      <c r="I83" s="55" t="s">
        <v>235</v>
      </c>
      <c r="J83" s="56" t="s">
        <v>607</v>
      </c>
      <c r="K83" s="56" t="s">
        <v>607</v>
      </c>
      <c r="L83" s="35"/>
      <c r="M83" s="35"/>
      <c r="N83" s="33"/>
      <c r="O83" s="33"/>
      <c r="P83" s="33"/>
      <c r="Q83" s="33"/>
      <c r="R83" s="33"/>
      <c r="S83" s="33"/>
      <c r="T83" s="5">
        <f t="shared" si="9"/>
      </c>
      <c r="U83" s="5">
        <f t="shared" si="10"/>
        <v>0</v>
      </c>
      <c r="V83" s="5">
        <f t="shared" si="11"/>
        <v>1</v>
      </c>
      <c r="W83" s="5">
        <f t="shared" si="12"/>
        <v>0</v>
      </c>
      <c r="X83" s="5">
        <f t="shared" si="13"/>
        <v>0</v>
      </c>
      <c r="Y83" s="5">
        <f t="shared" si="14"/>
        <v>1</v>
      </c>
      <c r="Z83" s="5">
        <f t="shared" si="15"/>
        <v>1</v>
      </c>
    </row>
    <row r="84" spans="1:26" ht="18.75" customHeight="1">
      <c r="A84" s="7" t="s">
        <v>304</v>
      </c>
      <c r="B84" s="7" t="s">
        <v>188</v>
      </c>
      <c r="C84" s="48" t="s">
        <v>189</v>
      </c>
      <c r="D84" s="14" t="s">
        <v>253</v>
      </c>
      <c r="E84" s="55" t="s">
        <v>235</v>
      </c>
      <c r="F84" s="55" t="s">
        <v>235</v>
      </c>
      <c r="G84" s="56" t="s">
        <v>607</v>
      </c>
      <c r="H84" s="33" t="s">
        <v>341</v>
      </c>
      <c r="I84" s="55" t="s">
        <v>235</v>
      </c>
      <c r="J84" s="55" t="s">
        <v>235</v>
      </c>
      <c r="K84" s="56" t="s">
        <v>607</v>
      </c>
      <c r="L84" s="35"/>
      <c r="M84" s="35"/>
      <c r="N84" s="33"/>
      <c r="O84" s="33"/>
      <c r="P84" s="33"/>
      <c r="Q84" s="33"/>
      <c r="R84" s="33"/>
      <c r="S84" s="33"/>
      <c r="T84" s="5">
        <f t="shared" si="9"/>
      </c>
      <c r="U84" s="5">
        <f t="shared" si="10"/>
        <v>2</v>
      </c>
      <c r="V84" s="5">
        <f t="shared" si="11"/>
        <v>2</v>
      </c>
      <c r="W84" s="5">
        <f t="shared" si="12"/>
        <v>0</v>
      </c>
      <c r="X84" s="5">
        <f t="shared" si="13"/>
        <v>0</v>
      </c>
      <c r="Y84" s="5">
        <f t="shared" si="14"/>
        <v>4</v>
      </c>
      <c r="Z84" s="5">
        <f t="shared" si="15"/>
        <v>2</v>
      </c>
    </row>
    <row r="85" spans="1:26" ht="18.75" customHeight="1">
      <c r="A85" s="7" t="s">
        <v>475</v>
      </c>
      <c r="B85" s="7" t="s">
        <v>440</v>
      </c>
      <c r="C85" s="48" t="s">
        <v>441</v>
      </c>
      <c r="D85" s="15"/>
      <c r="E85" s="15"/>
      <c r="F85" s="15"/>
      <c r="G85" s="53"/>
      <c r="H85" s="33" t="s">
        <v>373</v>
      </c>
      <c r="I85" s="55" t="s">
        <v>235</v>
      </c>
      <c r="J85" s="56" t="s">
        <v>607</v>
      </c>
      <c r="K85" s="56" t="s">
        <v>607</v>
      </c>
      <c r="L85" s="35"/>
      <c r="M85" s="35"/>
      <c r="N85" s="33"/>
      <c r="O85" s="33"/>
      <c r="P85" s="33"/>
      <c r="Q85" s="33"/>
      <c r="R85" s="33"/>
      <c r="S85" s="33"/>
      <c r="T85" s="5">
        <f t="shared" si="9"/>
      </c>
      <c r="U85" s="5">
        <f t="shared" si="10"/>
        <v>0</v>
      </c>
      <c r="V85" s="5">
        <f t="shared" si="11"/>
        <v>1</v>
      </c>
      <c r="W85" s="5">
        <f t="shared" si="12"/>
        <v>0</v>
      </c>
      <c r="X85" s="5">
        <f t="shared" si="13"/>
        <v>0</v>
      </c>
      <c r="Y85" s="5">
        <f t="shared" si="14"/>
        <v>1</v>
      </c>
      <c r="Z85" s="5">
        <f t="shared" si="15"/>
        <v>1</v>
      </c>
    </row>
    <row r="86" spans="1:26" ht="18.75" customHeight="1">
      <c r="A86" s="7" t="s">
        <v>508</v>
      </c>
      <c r="B86" s="7" t="s">
        <v>25</v>
      </c>
      <c r="C86" s="48" t="s">
        <v>26</v>
      </c>
      <c r="D86" s="15"/>
      <c r="E86" s="15"/>
      <c r="F86" s="15"/>
      <c r="G86" s="53"/>
      <c r="H86" s="33" t="s">
        <v>670</v>
      </c>
      <c r="I86" s="55" t="s">
        <v>235</v>
      </c>
      <c r="J86" s="56" t="s">
        <v>607</v>
      </c>
      <c r="K86" s="56" t="s">
        <v>607</v>
      </c>
      <c r="L86" s="35"/>
      <c r="M86" s="35"/>
      <c r="N86" s="33"/>
      <c r="O86" s="33"/>
      <c r="P86" s="33"/>
      <c r="Q86" s="33"/>
      <c r="R86" s="33"/>
      <c r="S86" s="33"/>
      <c r="T86" s="5">
        <f t="shared" si="9"/>
      </c>
      <c r="U86" s="5">
        <f t="shared" si="10"/>
        <v>0</v>
      </c>
      <c r="V86" s="5">
        <f t="shared" si="11"/>
        <v>1</v>
      </c>
      <c r="W86" s="5">
        <f t="shared" si="12"/>
        <v>0</v>
      </c>
      <c r="X86" s="5">
        <f t="shared" si="13"/>
        <v>0</v>
      </c>
      <c r="Y86" s="5">
        <f t="shared" si="14"/>
        <v>1</v>
      </c>
      <c r="Z86" s="5">
        <f t="shared" si="15"/>
        <v>1</v>
      </c>
    </row>
    <row r="87" spans="1:26" ht="18.75" customHeight="1">
      <c r="A87" s="7" t="s">
        <v>481</v>
      </c>
      <c r="B87" s="7" t="s">
        <v>432</v>
      </c>
      <c r="C87" s="48" t="s">
        <v>433</v>
      </c>
      <c r="D87" s="15"/>
      <c r="E87" s="15"/>
      <c r="F87" s="15"/>
      <c r="G87" s="53"/>
      <c r="H87" s="33" t="s">
        <v>369</v>
      </c>
      <c r="I87" s="55" t="s">
        <v>235</v>
      </c>
      <c r="J87" s="69" t="s">
        <v>803</v>
      </c>
      <c r="K87" s="56" t="s">
        <v>607</v>
      </c>
      <c r="L87" s="35"/>
      <c r="M87" s="35"/>
      <c r="N87" s="33"/>
      <c r="O87" s="33"/>
      <c r="P87" s="33"/>
      <c r="Q87" s="33"/>
      <c r="R87" s="33"/>
      <c r="S87" s="33"/>
      <c r="T87" s="5">
        <f t="shared" si="9"/>
      </c>
      <c r="U87" s="5">
        <f t="shared" si="10"/>
        <v>0</v>
      </c>
      <c r="V87" s="5">
        <f t="shared" si="11"/>
        <v>1</v>
      </c>
      <c r="W87" s="5">
        <f t="shared" si="12"/>
        <v>0</v>
      </c>
      <c r="X87" s="5">
        <f t="shared" si="13"/>
        <v>0</v>
      </c>
      <c r="Y87" s="5">
        <f t="shared" si="14"/>
        <v>1</v>
      </c>
      <c r="Z87" s="5">
        <f t="shared" si="15"/>
        <v>1</v>
      </c>
    </row>
    <row r="88" spans="1:26" ht="18.75" customHeight="1">
      <c r="A88" s="7" t="s">
        <v>500</v>
      </c>
      <c r="B88" s="7" t="s">
        <v>457</v>
      </c>
      <c r="C88" s="48" t="s">
        <v>458</v>
      </c>
      <c r="D88" s="15"/>
      <c r="E88" s="15"/>
      <c r="F88" s="15"/>
      <c r="G88" s="53"/>
      <c r="H88" s="33" t="s">
        <v>380</v>
      </c>
      <c r="I88" s="55" t="s">
        <v>235</v>
      </c>
      <c r="J88" s="56" t="s">
        <v>607</v>
      </c>
      <c r="K88" s="56" t="s">
        <v>607</v>
      </c>
      <c r="L88" s="35"/>
      <c r="M88" s="35"/>
      <c r="N88" s="33"/>
      <c r="O88" s="33"/>
      <c r="P88" s="33"/>
      <c r="Q88" s="33"/>
      <c r="R88" s="33"/>
      <c r="S88" s="33"/>
      <c r="T88" s="5">
        <f t="shared" si="9"/>
      </c>
      <c r="U88" s="5">
        <f t="shared" si="10"/>
        <v>0</v>
      </c>
      <c r="V88" s="5">
        <f t="shared" si="11"/>
        <v>1</v>
      </c>
      <c r="W88" s="5">
        <f t="shared" si="12"/>
        <v>0</v>
      </c>
      <c r="X88" s="5">
        <f t="shared" si="13"/>
        <v>0</v>
      </c>
      <c r="Y88" s="5">
        <f t="shared" si="14"/>
        <v>1</v>
      </c>
      <c r="Z88" s="5">
        <f t="shared" si="15"/>
        <v>1</v>
      </c>
    </row>
    <row r="89" spans="1:26" ht="18.75" customHeight="1">
      <c r="A89" s="7" t="s">
        <v>323</v>
      </c>
      <c r="B89" s="7" t="s">
        <v>423</v>
      </c>
      <c r="C89" s="48" t="s">
        <v>424</v>
      </c>
      <c r="D89" s="15"/>
      <c r="E89" s="15"/>
      <c r="F89" s="15"/>
      <c r="G89" s="53"/>
      <c r="H89" s="33" t="s">
        <v>364</v>
      </c>
      <c r="I89" s="55" t="s">
        <v>235</v>
      </c>
      <c r="J89" s="56" t="s">
        <v>607</v>
      </c>
      <c r="K89" s="56" t="s">
        <v>607</v>
      </c>
      <c r="L89" s="35"/>
      <c r="M89" s="35"/>
      <c r="N89" s="33"/>
      <c r="O89" s="33"/>
      <c r="P89" s="33"/>
      <c r="Q89" s="33"/>
      <c r="R89" s="33"/>
      <c r="S89" s="33"/>
      <c r="T89" s="5">
        <f t="shared" si="9"/>
      </c>
      <c r="U89" s="5">
        <f t="shared" si="10"/>
        <v>0</v>
      </c>
      <c r="V89" s="5">
        <f t="shared" si="11"/>
        <v>1</v>
      </c>
      <c r="W89" s="5">
        <f t="shared" si="12"/>
        <v>0</v>
      </c>
      <c r="X89" s="5">
        <f t="shared" si="13"/>
        <v>0</v>
      </c>
      <c r="Y89" s="5">
        <f t="shared" si="14"/>
        <v>1</v>
      </c>
      <c r="Z89" s="5">
        <f t="shared" si="15"/>
        <v>1</v>
      </c>
    </row>
    <row r="90" spans="1:26" ht="18.75" customHeight="1">
      <c r="A90" s="7" t="s">
        <v>509</v>
      </c>
      <c r="B90" s="7" t="s">
        <v>410</v>
      </c>
      <c r="C90" s="48" t="s">
        <v>411</v>
      </c>
      <c r="D90" s="15"/>
      <c r="E90" s="15"/>
      <c r="F90" s="15"/>
      <c r="G90" s="53"/>
      <c r="H90" s="33" t="s">
        <v>356</v>
      </c>
      <c r="I90" s="55" t="s">
        <v>235</v>
      </c>
      <c r="J90" s="56" t="s">
        <v>607</v>
      </c>
      <c r="K90" s="56" t="s">
        <v>607</v>
      </c>
      <c r="L90" s="35"/>
      <c r="M90" s="35"/>
      <c r="N90" s="33"/>
      <c r="O90" s="33"/>
      <c r="P90" s="33"/>
      <c r="Q90" s="33"/>
      <c r="R90" s="33"/>
      <c r="S90" s="33"/>
      <c r="T90" s="5">
        <f t="shared" si="9"/>
      </c>
      <c r="U90" s="5">
        <f t="shared" si="10"/>
        <v>0</v>
      </c>
      <c r="V90" s="5">
        <f t="shared" si="11"/>
        <v>1</v>
      </c>
      <c r="W90" s="5">
        <f t="shared" si="12"/>
        <v>0</v>
      </c>
      <c r="X90" s="5">
        <f t="shared" si="13"/>
        <v>0</v>
      </c>
      <c r="Y90" s="5">
        <f t="shared" si="14"/>
        <v>1</v>
      </c>
      <c r="Z90" s="5">
        <f t="shared" si="15"/>
        <v>1</v>
      </c>
    </row>
    <row r="91" spans="1:26" ht="18.75" customHeight="1">
      <c r="A91" s="7" t="s">
        <v>295</v>
      </c>
      <c r="B91" s="7" t="s">
        <v>154</v>
      </c>
      <c r="C91" s="48" t="s">
        <v>155</v>
      </c>
      <c r="D91" s="14" t="s">
        <v>239</v>
      </c>
      <c r="E91" s="55" t="s">
        <v>235</v>
      </c>
      <c r="F91" s="56" t="s">
        <v>607</v>
      </c>
      <c r="G91" s="56" t="s">
        <v>607</v>
      </c>
      <c r="H91" s="35"/>
      <c r="I91" s="35"/>
      <c r="J91" s="33"/>
      <c r="K91" s="33"/>
      <c r="L91" s="35"/>
      <c r="M91" s="35"/>
      <c r="N91" s="33"/>
      <c r="O91" s="33"/>
      <c r="P91" s="33"/>
      <c r="Q91" s="33"/>
      <c r="R91" s="33"/>
      <c r="S91" s="33"/>
      <c r="T91" s="5">
        <f t="shared" si="9"/>
      </c>
      <c r="U91" s="5">
        <f t="shared" si="10"/>
        <v>1</v>
      </c>
      <c r="V91" s="5">
        <f t="shared" si="11"/>
        <v>0</v>
      </c>
      <c r="W91" s="5">
        <f t="shared" si="12"/>
        <v>0</v>
      </c>
      <c r="X91" s="5">
        <f t="shared" si="13"/>
        <v>0</v>
      </c>
      <c r="Y91" s="5">
        <f t="shared" si="14"/>
        <v>1</v>
      </c>
      <c r="Z91" s="5">
        <f t="shared" si="15"/>
        <v>1</v>
      </c>
    </row>
    <row r="92" spans="1:26" ht="18.75" customHeight="1">
      <c r="A92" s="7" t="s">
        <v>311</v>
      </c>
      <c r="B92" s="49" t="s">
        <v>215</v>
      </c>
      <c r="C92" s="49" t="s">
        <v>216</v>
      </c>
      <c r="D92" s="14" t="s">
        <v>266</v>
      </c>
      <c r="E92" s="55" t="s">
        <v>235</v>
      </c>
      <c r="F92" s="56" t="s">
        <v>607</v>
      </c>
      <c r="G92" s="56" t="s">
        <v>607</v>
      </c>
      <c r="H92" s="35"/>
      <c r="I92" s="35"/>
      <c r="J92" s="33"/>
      <c r="K92" s="33"/>
      <c r="L92" s="35"/>
      <c r="M92" s="35"/>
      <c r="N92" s="33"/>
      <c r="O92" s="33"/>
      <c r="P92" s="33"/>
      <c r="Q92" s="33"/>
      <c r="R92" s="33"/>
      <c r="S92" s="33"/>
      <c r="T92" s="5">
        <f t="shared" si="9"/>
      </c>
      <c r="U92" s="5">
        <f t="shared" si="10"/>
        <v>1</v>
      </c>
      <c r="V92" s="5">
        <f t="shared" si="11"/>
        <v>0</v>
      </c>
      <c r="W92" s="5">
        <f t="shared" si="12"/>
        <v>0</v>
      </c>
      <c r="X92" s="5">
        <f t="shared" si="13"/>
        <v>0</v>
      </c>
      <c r="Y92" s="5">
        <f t="shared" si="14"/>
        <v>1</v>
      </c>
      <c r="Z92" s="5">
        <f t="shared" si="15"/>
        <v>1</v>
      </c>
    </row>
    <row r="93" spans="1:26" ht="18.75" customHeight="1">
      <c r="A93" s="7" t="s">
        <v>521</v>
      </c>
      <c r="B93" s="42" t="s">
        <v>225</v>
      </c>
      <c r="C93" s="42" t="s">
        <v>226</v>
      </c>
      <c r="D93" s="46" t="s">
        <v>790</v>
      </c>
      <c r="E93" s="55" t="s">
        <v>235</v>
      </c>
      <c r="F93" s="57" t="s">
        <v>278</v>
      </c>
      <c r="G93" s="57" t="s">
        <v>278</v>
      </c>
      <c r="H93" s="33"/>
      <c r="I93" s="33"/>
      <c r="J93" s="33"/>
      <c r="K93" s="33"/>
      <c r="L93" s="35"/>
      <c r="M93" s="35"/>
      <c r="N93" s="33"/>
      <c r="O93" s="33"/>
      <c r="P93" s="33"/>
      <c r="Q93" s="33"/>
      <c r="R93" s="33"/>
      <c r="S93" s="33"/>
      <c r="T93" s="5">
        <f t="shared" si="9"/>
      </c>
      <c r="U93" s="5">
        <f t="shared" si="10"/>
        <v>1</v>
      </c>
      <c r="V93" s="5">
        <f t="shared" si="11"/>
        <v>0</v>
      </c>
      <c r="W93" s="5">
        <f t="shared" si="12"/>
        <v>0</v>
      </c>
      <c r="X93" s="5">
        <f t="shared" si="13"/>
        <v>0</v>
      </c>
      <c r="Y93" s="5">
        <f t="shared" si="14"/>
        <v>1</v>
      </c>
      <c r="Z93" s="5">
        <f t="shared" si="15"/>
        <v>1</v>
      </c>
    </row>
    <row r="94" spans="1:26" ht="18.75" customHeight="1">
      <c r="A94" s="7" t="s">
        <v>124</v>
      </c>
      <c r="B94" s="42" t="s">
        <v>636</v>
      </c>
      <c r="C94" s="42" t="s">
        <v>644</v>
      </c>
      <c r="D94" s="46" t="s">
        <v>792</v>
      </c>
      <c r="E94" s="55" t="s">
        <v>235</v>
      </c>
      <c r="F94" s="57" t="s">
        <v>278</v>
      </c>
      <c r="G94" s="57" t="s">
        <v>278</v>
      </c>
      <c r="H94" s="33"/>
      <c r="I94" s="33"/>
      <c r="J94" s="33"/>
      <c r="K94" s="33"/>
      <c r="L94" s="35"/>
      <c r="M94" s="35"/>
      <c r="N94" s="33"/>
      <c r="O94" s="33"/>
      <c r="P94" s="33"/>
      <c r="Q94" s="33"/>
      <c r="R94" s="33"/>
      <c r="S94" s="33"/>
      <c r="T94" s="5">
        <f t="shared" si="9"/>
      </c>
      <c r="U94" s="5">
        <f t="shared" si="10"/>
        <v>1</v>
      </c>
      <c r="V94" s="5">
        <f t="shared" si="11"/>
        <v>0</v>
      </c>
      <c r="W94" s="5">
        <f t="shared" si="12"/>
        <v>0</v>
      </c>
      <c r="X94" s="5">
        <f t="shared" si="13"/>
        <v>0</v>
      </c>
      <c r="Y94" s="5">
        <f t="shared" si="14"/>
        <v>1</v>
      </c>
      <c r="Z94" s="5">
        <f t="shared" si="15"/>
        <v>1</v>
      </c>
    </row>
    <row r="95" spans="1:26" ht="18.75" customHeight="1">
      <c r="A95" s="7" t="s">
        <v>125</v>
      </c>
      <c r="B95" s="42" t="s">
        <v>637</v>
      </c>
      <c r="C95" s="42" t="s">
        <v>645</v>
      </c>
      <c r="D95" s="46" t="s">
        <v>793</v>
      </c>
      <c r="E95" s="55" t="s">
        <v>235</v>
      </c>
      <c r="F95" s="57" t="s">
        <v>278</v>
      </c>
      <c r="G95" s="57" t="s">
        <v>278</v>
      </c>
      <c r="H95" s="33"/>
      <c r="I95" s="33"/>
      <c r="J95" s="33"/>
      <c r="K95" s="33"/>
      <c r="L95" s="35"/>
      <c r="M95" s="35"/>
      <c r="N95" s="33"/>
      <c r="O95" s="33"/>
      <c r="P95" s="33"/>
      <c r="Q95" s="33"/>
      <c r="R95" s="33"/>
      <c r="S95" s="33"/>
      <c r="T95" s="5">
        <f t="shared" si="9"/>
      </c>
      <c r="U95" s="5">
        <f t="shared" si="10"/>
        <v>1</v>
      </c>
      <c r="V95" s="5">
        <f t="shared" si="11"/>
        <v>0</v>
      </c>
      <c r="W95" s="5">
        <f t="shared" si="12"/>
        <v>0</v>
      </c>
      <c r="X95" s="5">
        <f t="shared" si="13"/>
        <v>0</v>
      </c>
      <c r="Y95" s="5">
        <f t="shared" si="14"/>
        <v>1</v>
      </c>
      <c r="Z95" s="5">
        <f t="shared" si="15"/>
        <v>1</v>
      </c>
    </row>
    <row r="96" spans="1:26" ht="18.75" customHeight="1">
      <c r="A96" s="7" t="s">
        <v>126</v>
      </c>
      <c r="B96" s="42" t="s">
        <v>638</v>
      </c>
      <c r="C96" s="42" t="s">
        <v>646</v>
      </c>
      <c r="D96" s="46" t="s">
        <v>794</v>
      </c>
      <c r="E96" s="55" t="s">
        <v>235</v>
      </c>
      <c r="F96" s="55" t="s">
        <v>235</v>
      </c>
      <c r="G96" s="57" t="s">
        <v>278</v>
      </c>
      <c r="H96" s="33"/>
      <c r="I96" s="33"/>
      <c r="J96" s="33"/>
      <c r="K96" s="33"/>
      <c r="L96" s="35"/>
      <c r="M96" s="35"/>
      <c r="N96" s="33"/>
      <c r="O96" s="33"/>
      <c r="P96" s="33"/>
      <c r="Q96" s="33"/>
      <c r="R96" s="33"/>
      <c r="S96" s="33"/>
      <c r="T96" s="5">
        <f t="shared" si="9"/>
      </c>
      <c r="U96" s="5">
        <f t="shared" si="10"/>
        <v>2</v>
      </c>
      <c r="V96" s="5">
        <f t="shared" si="11"/>
        <v>0</v>
      </c>
      <c r="W96" s="5">
        <f t="shared" si="12"/>
        <v>0</v>
      </c>
      <c r="X96" s="5">
        <f t="shared" si="13"/>
        <v>0</v>
      </c>
      <c r="Y96" s="5">
        <f t="shared" si="14"/>
        <v>2</v>
      </c>
      <c r="Z96" s="5">
        <f t="shared" si="15"/>
        <v>1</v>
      </c>
    </row>
    <row r="97" spans="1:26" ht="18.75" customHeight="1">
      <c r="A97" s="7" t="s">
        <v>127</v>
      </c>
      <c r="B97" s="42" t="s">
        <v>639</v>
      </c>
      <c r="C97" s="42" t="s">
        <v>647</v>
      </c>
      <c r="D97" s="46" t="s">
        <v>795</v>
      </c>
      <c r="E97" s="55" t="s">
        <v>235</v>
      </c>
      <c r="F97" s="57" t="s">
        <v>278</v>
      </c>
      <c r="G97" s="57" t="s">
        <v>278</v>
      </c>
      <c r="H97" s="33"/>
      <c r="I97" s="33"/>
      <c r="J97" s="33"/>
      <c r="K97" s="33"/>
      <c r="L97" s="35"/>
      <c r="M97" s="35"/>
      <c r="N97" s="33"/>
      <c r="O97" s="33"/>
      <c r="P97" s="33"/>
      <c r="Q97" s="33"/>
      <c r="R97" s="33"/>
      <c r="S97" s="33"/>
      <c r="T97" s="5">
        <f t="shared" si="9"/>
      </c>
      <c r="U97" s="5">
        <f t="shared" si="10"/>
        <v>1</v>
      </c>
      <c r="V97" s="5">
        <f t="shared" si="11"/>
        <v>0</v>
      </c>
      <c r="W97" s="5">
        <f t="shared" si="12"/>
        <v>0</v>
      </c>
      <c r="X97" s="5">
        <f t="shared" si="13"/>
        <v>0</v>
      </c>
      <c r="Y97" s="5">
        <f t="shared" si="14"/>
        <v>1</v>
      </c>
      <c r="Z97" s="5">
        <f t="shared" si="15"/>
        <v>1</v>
      </c>
    </row>
    <row r="98" spans="1:26" ht="18.75" customHeight="1">
      <c r="A98" s="7" t="s">
        <v>517</v>
      </c>
      <c r="B98" s="42" t="s">
        <v>635</v>
      </c>
      <c r="C98" s="42" t="s">
        <v>643</v>
      </c>
      <c r="D98" s="43" t="s">
        <v>656</v>
      </c>
      <c r="E98" s="54" t="s">
        <v>236</v>
      </c>
      <c r="F98" s="54" t="s">
        <v>236</v>
      </c>
      <c r="G98" s="57" t="s">
        <v>665</v>
      </c>
      <c r="H98" s="33"/>
      <c r="I98" s="33"/>
      <c r="J98" s="33"/>
      <c r="K98" s="33"/>
      <c r="L98" s="35"/>
      <c r="M98" s="35"/>
      <c r="N98" s="33"/>
      <c r="O98" s="33"/>
      <c r="P98" s="33"/>
      <c r="Q98" s="33"/>
      <c r="R98" s="33"/>
      <c r="S98" s="33"/>
      <c r="T98" s="5">
        <f t="shared" si="9"/>
      </c>
      <c r="U98" s="5">
        <f t="shared" si="10"/>
        <v>2</v>
      </c>
      <c r="V98" s="5">
        <f t="shared" si="11"/>
        <v>0</v>
      </c>
      <c r="W98" s="5">
        <f t="shared" si="12"/>
        <v>0</v>
      </c>
      <c r="X98" s="5">
        <f t="shared" si="13"/>
        <v>0</v>
      </c>
      <c r="Y98" s="5">
        <f t="shared" si="14"/>
        <v>2</v>
      </c>
      <c r="Z98" s="5">
        <f t="shared" si="15"/>
        <v>1</v>
      </c>
    </row>
    <row r="99" spans="1:26" ht="18.75" customHeight="1">
      <c r="A99" s="7" t="s">
        <v>518</v>
      </c>
      <c r="B99" s="42" t="s">
        <v>640</v>
      </c>
      <c r="C99" s="42" t="s">
        <v>648</v>
      </c>
      <c r="D99" s="43" t="s">
        <v>653</v>
      </c>
      <c r="E99" s="54" t="s">
        <v>236</v>
      </c>
      <c r="F99" s="54" t="s">
        <v>236</v>
      </c>
      <c r="G99" s="57" t="s">
        <v>665</v>
      </c>
      <c r="H99" s="33"/>
      <c r="I99" s="33"/>
      <c r="J99" s="33"/>
      <c r="K99" s="33"/>
      <c r="L99" s="35"/>
      <c r="M99" s="35"/>
      <c r="N99" s="33"/>
      <c r="O99" s="33"/>
      <c r="P99" s="33"/>
      <c r="Q99" s="33"/>
      <c r="R99" s="33"/>
      <c r="S99" s="33"/>
      <c r="T99" s="5">
        <f t="shared" si="9"/>
      </c>
      <c r="U99" s="5">
        <f t="shared" si="10"/>
        <v>2</v>
      </c>
      <c r="V99" s="5">
        <f t="shared" si="11"/>
        <v>0</v>
      </c>
      <c r="W99" s="5">
        <f t="shared" si="12"/>
        <v>0</v>
      </c>
      <c r="X99" s="5">
        <f t="shared" si="13"/>
        <v>0</v>
      </c>
      <c r="Y99" s="5">
        <f t="shared" si="14"/>
        <v>2</v>
      </c>
      <c r="Z99" s="5">
        <f t="shared" si="15"/>
        <v>1</v>
      </c>
    </row>
    <row r="100" spans="1:26" ht="18.75" customHeight="1">
      <c r="A100" s="7" t="s">
        <v>519</v>
      </c>
      <c r="B100" s="42" t="s">
        <v>641</v>
      </c>
      <c r="C100" s="42" t="s">
        <v>649</v>
      </c>
      <c r="D100" s="43" t="s">
        <v>654</v>
      </c>
      <c r="E100" s="57" t="s">
        <v>665</v>
      </c>
      <c r="F100" s="54" t="s">
        <v>236</v>
      </c>
      <c r="G100" s="57" t="s">
        <v>665</v>
      </c>
      <c r="H100" s="33"/>
      <c r="I100" s="33"/>
      <c r="J100" s="33"/>
      <c r="K100" s="33"/>
      <c r="L100" s="35"/>
      <c r="M100" s="35"/>
      <c r="N100" s="33"/>
      <c r="O100" s="33"/>
      <c r="P100" s="33"/>
      <c r="Q100" s="33"/>
      <c r="R100" s="33"/>
      <c r="S100" s="33"/>
      <c r="T100" s="5">
        <f t="shared" si="9"/>
      </c>
      <c r="U100" s="5">
        <f t="shared" si="10"/>
        <v>1</v>
      </c>
      <c r="V100" s="5">
        <f t="shared" si="11"/>
        <v>0</v>
      </c>
      <c r="W100" s="5">
        <f t="shared" si="12"/>
        <v>0</v>
      </c>
      <c r="X100" s="5">
        <f t="shared" si="13"/>
        <v>0</v>
      </c>
      <c r="Y100" s="5">
        <f t="shared" si="14"/>
        <v>1</v>
      </c>
      <c r="Z100" s="5">
        <f t="shared" si="15"/>
        <v>1</v>
      </c>
    </row>
    <row r="101" spans="1:26" ht="18.75" customHeight="1">
      <c r="A101" s="7" t="s">
        <v>520</v>
      </c>
      <c r="B101" s="42" t="s">
        <v>642</v>
      </c>
      <c r="C101" s="42" t="s">
        <v>650</v>
      </c>
      <c r="D101" s="43" t="s">
        <v>655</v>
      </c>
      <c r="E101" s="54" t="s">
        <v>236</v>
      </c>
      <c r="F101" s="54" t="s">
        <v>236</v>
      </c>
      <c r="G101" s="57" t="s">
        <v>665</v>
      </c>
      <c r="H101" s="33"/>
      <c r="I101" s="33"/>
      <c r="J101" s="33"/>
      <c r="K101" s="33"/>
      <c r="L101" s="35"/>
      <c r="M101" s="35"/>
      <c r="N101" s="33"/>
      <c r="O101" s="33"/>
      <c r="P101" s="33"/>
      <c r="Q101" s="33"/>
      <c r="R101" s="33"/>
      <c r="S101" s="33"/>
      <c r="T101" s="5">
        <f t="shared" si="9"/>
      </c>
      <c r="U101" s="5">
        <f t="shared" si="10"/>
        <v>2</v>
      </c>
      <c r="V101" s="5">
        <f t="shared" si="11"/>
        <v>0</v>
      </c>
      <c r="W101" s="5">
        <f t="shared" si="12"/>
        <v>0</v>
      </c>
      <c r="X101" s="5">
        <f t="shared" si="13"/>
        <v>0</v>
      </c>
      <c r="Y101" s="5">
        <f t="shared" si="14"/>
        <v>2</v>
      </c>
      <c r="Z101" s="5">
        <f t="shared" si="15"/>
        <v>1</v>
      </c>
    </row>
    <row r="102" spans="1:26" ht="18.75" customHeight="1">
      <c r="A102" s="7" t="s">
        <v>293</v>
      </c>
      <c r="B102" s="7" t="s">
        <v>149</v>
      </c>
      <c r="C102" s="48" t="s">
        <v>150</v>
      </c>
      <c r="D102" s="14" t="s">
        <v>237</v>
      </c>
      <c r="E102" s="55" t="s">
        <v>235</v>
      </c>
      <c r="F102" s="55" t="s">
        <v>235</v>
      </c>
      <c r="G102" s="56" t="s">
        <v>607</v>
      </c>
      <c r="H102" s="33"/>
      <c r="I102" s="33"/>
      <c r="J102" s="33"/>
      <c r="K102" s="33"/>
      <c r="L102" s="35"/>
      <c r="M102" s="35"/>
      <c r="N102" s="33"/>
      <c r="O102" s="33"/>
      <c r="P102" s="33"/>
      <c r="Q102" s="33"/>
      <c r="R102" s="33"/>
      <c r="S102" s="33"/>
      <c r="T102" s="5">
        <f t="shared" si="9"/>
      </c>
      <c r="U102" s="5">
        <f t="shared" si="10"/>
        <v>2</v>
      </c>
      <c r="V102" s="5">
        <f t="shared" si="11"/>
        <v>0</v>
      </c>
      <c r="W102" s="5">
        <f t="shared" si="12"/>
        <v>0</v>
      </c>
      <c r="X102" s="5">
        <f t="shared" si="13"/>
        <v>0</v>
      </c>
      <c r="Y102" s="5">
        <f t="shared" si="14"/>
        <v>2</v>
      </c>
      <c r="Z102" s="5">
        <f t="shared" si="15"/>
        <v>1</v>
      </c>
    </row>
    <row r="103" spans="1:26" ht="18.75" customHeight="1">
      <c r="A103" s="7" t="s">
        <v>297</v>
      </c>
      <c r="B103" s="7" t="s">
        <v>159</v>
      </c>
      <c r="C103" s="48" t="s">
        <v>160</v>
      </c>
      <c r="D103" s="14" t="s">
        <v>241</v>
      </c>
      <c r="E103" s="55" t="s">
        <v>235</v>
      </c>
      <c r="F103" s="55" t="s">
        <v>235</v>
      </c>
      <c r="G103" s="56" t="s">
        <v>607</v>
      </c>
      <c r="H103" s="33"/>
      <c r="I103" s="33"/>
      <c r="J103" s="33"/>
      <c r="K103" s="33"/>
      <c r="L103" s="35"/>
      <c r="M103" s="35"/>
      <c r="N103" s="33"/>
      <c r="O103" s="33"/>
      <c r="P103" s="33"/>
      <c r="Q103" s="33"/>
      <c r="R103" s="33"/>
      <c r="S103" s="33"/>
      <c r="T103" s="5">
        <f t="shared" si="9"/>
      </c>
      <c r="U103" s="5">
        <f t="shared" si="10"/>
        <v>2</v>
      </c>
      <c r="V103" s="5">
        <f t="shared" si="11"/>
        <v>0</v>
      </c>
      <c r="W103" s="5">
        <f t="shared" si="12"/>
        <v>0</v>
      </c>
      <c r="X103" s="5">
        <f t="shared" si="13"/>
        <v>0</v>
      </c>
      <c r="Y103" s="5">
        <f t="shared" si="14"/>
        <v>2</v>
      </c>
      <c r="Z103" s="5">
        <f t="shared" si="15"/>
        <v>1</v>
      </c>
    </row>
    <row r="104" spans="1:26" ht="18.75" customHeight="1">
      <c r="A104" s="7" t="s">
        <v>298</v>
      </c>
      <c r="B104" s="7" t="s">
        <v>161</v>
      </c>
      <c r="C104" s="48" t="s">
        <v>162</v>
      </c>
      <c r="D104" s="14" t="s">
        <v>242</v>
      </c>
      <c r="E104" s="55" t="s">
        <v>235</v>
      </c>
      <c r="F104" s="56" t="s">
        <v>235</v>
      </c>
      <c r="G104" s="56" t="s">
        <v>607</v>
      </c>
      <c r="H104" s="33"/>
      <c r="I104" s="33"/>
      <c r="J104" s="33"/>
      <c r="K104" s="33"/>
      <c r="L104" s="35"/>
      <c r="M104" s="35"/>
      <c r="N104" s="33"/>
      <c r="O104" s="33"/>
      <c r="P104" s="33"/>
      <c r="Q104" s="33"/>
      <c r="R104" s="33"/>
      <c r="S104" s="33"/>
      <c r="T104" s="5">
        <f t="shared" si="9"/>
      </c>
      <c r="U104" s="5">
        <f t="shared" si="10"/>
        <v>2</v>
      </c>
      <c r="V104" s="5">
        <f t="shared" si="11"/>
        <v>0</v>
      </c>
      <c r="W104" s="5">
        <f t="shared" si="12"/>
        <v>0</v>
      </c>
      <c r="X104" s="5">
        <f t="shared" si="13"/>
        <v>0</v>
      </c>
      <c r="Y104" s="5">
        <f t="shared" si="14"/>
        <v>2</v>
      </c>
      <c r="Z104" s="5">
        <f t="shared" si="15"/>
        <v>1</v>
      </c>
    </row>
    <row r="105" spans="1:26" ht="18.75" customHeight="1">
      <c r="A105" s="7" t="s">
        <v>299</v>
      </c>
      <c r="B105" s="7" t="s">
        <v>163</v>
      </c>
      <c r="C105" s="48" t="s">
        <v>164</v>
      </c>
      <c r="D105" s="14" t="s">
        <v>243</v>
      </c>
      <c r="E105" s="55" t="s">
        <v>235</v>
      </c>
      <c r="F105" s="56" t="s">
        <v>607</v>
      </c>
      <c r="G105" s="56" t="s">
        <v>607</v>
      </c>
      <c r="H105" s="33"/>
      <c r="I105" s="33"/>
      <c r="J105" s="33"/>
      <c r="K105" s="33"/>
      <c r="L105" s="35"/>
      <c r="M105" s="35"/>
      <c r="N105" s="33"/>
      <c r="O105" s="33"/>
      <c r="P105" s="33"/>
      <c r="Q105" s="33"/>
      <c r="R105" s="33"/>
      <c r="S105" s="33"/>
      <c r="T105" s="5">
        <f t="shared" si="9"/>
      </c>
      <c r="U105" s="5">
        <f t="shared" si="10"/>
        <v>1</v>
      </c>
      <c r="V105" s="5">
        <f t="shared" si="11"/>
        <v>0</v>
      </c>
      <c r="W105" s="5">
        <f t="shared" si="12"/>
        <v>0</v>
      </c>
      <c r="X105" s="5">
        <f t="shared" si="13"/>
        <v>0</v>
      </c>
      <c r="Y105" s="5">
        <f t="shared" si="14"/>
        <v>1</v>
      </c>
      <c r="Z105" s="5">
        <f t="shared" si="15"/>
        <v>1</v>
      </c>
    </row>
    <row r="106" spans="1:26" ht="18.75" customHeight="1">
      <c r="A106" s="7" t="s">
        <v>333</v>
      </c>
      <c r="B106" s="7" t="s">
        <v>171</v>
      </c>
      <c r="C106" s="48" t="s">
        <v>172</v>
      </c>
      <c r="D106" s="44" t="s">
        <v>246</v>
      </c>
      <c r="E106" s="54" t="s">
        <v>236</v>
      </c>
      <c r="F106" s="54" t="s">
        <v>236</v>
      </c>
      <c r="G106" s="56" t="s">
        <v>607</v>
      </c>
      <c r="H106" s="33"/>
      <c r="I106" s="33"/>
      <c r="J106" s="33"/>
      <c r="K106" s="33"/>
      <c r="L106" s="35"/>
      <c r="M106" s="35"/>
      <c r="N106" s="33"/>
      <c r="O106" s="33"/>
      <c r="P106" s="33"/>
      <c r="Q106" s="33"/>
      <c r="R106" s="33"/>
      <c r="S106" s="33"/>
      <c r="T106" s="5">
        <f t="shared" si="9"/>
      </c>
      <c r="U106" s="5">
        <f t="shared" si="10"/>
        <v>2</v>
      </c>
      <c r="V106" s="5">
        <f t="shared" si="11"/>
        <v>0</v>
      </c>
      <c r="W106" s="5">
        <f t="shared" si="12"/>
        <v>0</v>
      </c>
      <c r="X106" s="5">
        <f t="shared" si="13"/>
        <v>0</v>
      </c>
      <c r="Y106" s="5">
        <f t="shared" si="14"/>
        <v>2</v>
      </c>
      <c r="Z106" s="5">
        <f t="shared" si="15"/>
        <v>1</v>
      </c>
    </row>
    <row r="107" spans="1:26" ht="18.75" customHeight="1">
      <c r="A107" s="7" t="s">
        <v>302</v>
      </c>
      <c r="B107" s="7" t="s">
        <v>177</v>
      </c>
      <c r="C107" s="48" t="s">
        <v>178</v>
      </c>
      <c r="D107" s="14" t="s">
        <v>249</v>
      </c>
      <c r="E107" s="55" t="s">
        <v>235</v>
      </c>
      <c r="F107" s="56" t="s">
        <v>235</v>
      </c>
      <c r="G107" s="56" t="s">
        <v>607</v>
      </c>
      <c r="H107" s="33"/>
      <c r="I107" s="33"/>
      <c r="J107" s="33"/>
      <c r="K107" s="33"/>
      <c r="L107" s="35"/>
      <c r="M107" s="35"/>
      <c r="N107" s="33"/>
      <c r="O107" s="33"/>
      <c r="P107" s="33"/>
      <c r="Q107" s="33"/>
      <c r="R107" s="33"/>
      <c r="S107" s="33"/>
      <c r="T107" s="5">
        <f t="shared" si="9"/>
      </c>
      <c r="U107" s="5">
        <f t="shared" si="10"/>
        <v>2</v>
      </c>
      <c r="V107" s="5">
        <f t="shared" si="11"/>
        <v>0</v>
      </c>
      <c r="W107" s="5">
        <f t="shared" si="12"/>
        <v>0</v>
      </c>
      <c r="X107" s="5">
        <f t="shared" si="13"/>
        <v>0</v>
      </c>
      <c r="Y107" s="5">
        <f t="shared" si="14"/>
        <v>2</v>
      </c>
      <c r="Z107" s="5">
        <f t="shared" si="15"/>
        <v>1</v>
      </c>
    </row>
    <row r="108" spans="1:26" ht="18.75" customHeight="1">
      <c r="A108" s="7" t="s">
        <v>281</v>
      </c>
      <c r="B108" s="7" t="s">
        <v>183</v>
      </c>
      <c r="C108" s="48" t="s">
        <v>184</v>
      </c>
      <c r="D108" s="44" t="s">
        <v>251</v>
      </c>
      <c r="E108" s="54" t="s">
        <v>236</v>
      </c>
      <c r="F108" s="54" t="s">
        <v>236</v>
      </c>
      <c r="G108" s="54" t="s">
        <v>236</v>
      </c>
      <c r="H108" s="33"/>
      <c r="I108" s="33"/>
      <c r="J108" s="33"/>
      <c r="K108" s="33"/>
      <c r="L108" s="35"/>
      <c r="M108" s="35"/>
      <c r="N108" s="33"/>
      <c r="O108" s="33"/>
      <c r="P108" s="33"/>
      <c r="Q108" s="33"/>
      <c r="R108" s="33"/>
      <c r="S108" s="33"/>
      <c r="T108" s="5">
        <f t="shared" si="9"/>
      </c>
      <c r="U108" s="5">
        <f t="shared" si="10"/>
        <v>3</v>
      </c>
      <c r="V108" s="5">
        <f t="shared" si="11"/>
        <v>0</v>
      </c>
      <c r="W108" s="5">
        <f t="shared" si="12"/>
        <v>0</v>
      </c>
      <c r="X108" s="5">
        <f t="shared" si="13"/>
        <v>0</v>
      </c>
      <c r="Y108" s="5">
        <f t="shared" si="14"/>
        <v>3</v>
      </c>
      <c r="Z108" s="5">
        <f t="shared" si="15"/>
        <v>1</v>
      </c>
    </row>
    <row r="109" spans="1:26" ht="18.75" customHeight="1">
      <c r="A109" s="7" t="s">
        <v>282</v>
      </c>
      <c r="B109" s="49" t="s">
        <v>231</v>
      </c>
      <c r="C109" s="49" t="s">
        <v>232</v>
      </c>
      <c r="D109" s="44" t="s">
        <v>272</v>
      </c>
      <c r="E109" s="54" t="s">
        <v>236</v>
      </c>
      <c r="F109" s="54" t="s">
        <v>236</v>
      </c>
      <c r="G109" s="54" t="s">
        <v>236</v>
      </c>
      <c r="H109" s="33"/>
      <c r="I109" s="33"/>
      <c r="J109" s="33"/>
      <c r="K109" s="33"/>
      <c r="L109" s="35"/>
      <c r="M109" s="35"/>
      <c r="N109" s="33"/>
      <c r="O109" s="33"/>
      <c r="P109" s="33"/>
      <c r="Q109" s="33"/>
      <c r="R109" s="33"/>
      <c r="S109" s="33"/>
      <c r="T109" s="5">
        <f t="shared" si="9"/>
      </c>
      <c r="U109" s="5">
        <f t="shared" si="10"/>
        <v>3</v>
      </c>
      <c r="V109" s="5">
        <f t="shared" si="11"/>
        <v>0</v>
      </c>
      <c r="W109" s="5">
        <f t="shared" si="12"/>
        <v>0</v>
      </c>
      <c r="X109" s="5">
        <f t="shared" si="13"/>
        <v>0</v>
      </c>
      <c r="Y109" s="5">
        <f t="shared" si="14"/>
        <v>3</v>
      </c>
      <c r="Z109" s="5">
        <f t="shared" si="15"/>
        <v>1</v>
      </c>
    </row>
    <row r="110" spans="1:26" ht="18.75" customHeight="1">
      <c r="A110" s="7" t="s">
        <v>283</v>
      </c>
      <c r="B110" s="7" t="s">
        <v>186</v>
      </c>
      <c r="C110" s="48" t="s">
        <v>187</v>
      </c>
      <c r="D110" s="44" t="s">
        <v>252</v>
      </c>
      <c r="E110" s="54" t="s">
        <v>236</v>
      </c>
      <c r="F110" s="54" t="s">
        <v>236</v>
      </c>
      <c r="G110" s="56" t="s">
        <v>607</v>
      </c>
      <c r="H110" s="33"/>
      <c r="I110" s="33"/>
      <c r="J110" s="33"/>
      <c r="K110" s="33"/>
      <c r="L110" s="35"/>
      <c r="M110" s="35"/>
      <c r="N110" s="33"/>
      <c r="O110" s="33"/>
      <c r="P110" s="33"/>
      <c r="Q110" s="33"/>
      <c r="R110" s="33"/>
      <c r="S110" s="33"/>
      <c r="T110" s="5">
        <f t="shared" si="9"/>
      </c>
      <c r="U110" s="5">
        <f t="shared" si="10"/>
        <v>2</v>
      </c>
      <c r="V110" s="5">
        <f t="shared" si="11"/>
        <v>0</v>
      </c>
      <c r="W110" s="5">
        <f t="shared" si="12"/>
        <v>0</v>
      </c>
      <c r="X110" s="5">
        <f t="shared" si="13"/>
        <v>0</v>
      </c>
      <c r="Y110" s="5">
        <f t="shared" si="14"/>
        <v>2</v>
      </c>
      <c r="Z110" s="5">
        <f t="shared" si="15"/>
        <v>1</v>
      </c>
    </row>
    <row r="111" spans="1:26" ht="18.75" customHeight="1">
      <c r="A111" s="7" t="s">
        <v>284</v>
      </c>
      <c r="B111" s="7" t="s">
        <v>190</v>
      </c>
      <c r="C111" s="48" t="s">
        <v>191</v>
      </c>
      <c r="D111" s="44" t="s">
        <v>254</v>
      </c>
      <c r="E111" s="54" t="s">
        <v>236</v>
      </c>
      <c r="F111" s="54" t="s">
        <v>236</v>
      </c>
      <c r="G111" s="56" t="s">
        <v>607</v>
      </c>
      <c r="H111" s="33"/>
      <c r="I111" s="33"/>
      <c r="J111" s="33"/>
      <c r="K111" s="33"/>
      <c r="L111" s="35"/>
      <c r="M111" s="35"/>
      <c r="N111" s="33"/>
      <c r="O111" s="33"/>
      <c r="P111" s="33"/>
      <c r="Q111" s="33"/>
      <c r="R111" s="33"/>
      <c r="S111" s="33"/>
      <c r="T111" s="5">
        <f t="shared" si="9"/>
      </c>
      <c r="U111" s="5">
        <f t="shared" si="10"/>
        <v>2</v>
      </c>
      <c r="V111" s="5">
        <f t="shared" si="11"/>
        <v>0</v>
      </c>
      <c r="W111" s="5">
        <f t="shared" si="12"/>
        <v>0</v>
      </c>
      <c r="X111" s="5">
        <f t="shared" si="13"/>
        <v>0</v>
      </c>
      <c r="Y111" s="5">
        <f t="shared" si="14"/>
        <v>2</v>
      </c>
      <c r="Z111" s="5">
        <f t="shared" si="15"/>
        <v>1</v>
      </c>
    </row>
    <row r="112" spans="1:26" ht="18.75" customHeight="1">
      <c r="A112" s="7" t="s">
        <v>305</v>
      </c>
      <c r="B112" s="7" t="s">
        <v>192</v>
      </c>
      <c r="C112" s="48" t="s">
        <v>193</v>
      </c>
      <c r="D112" s="14" t="s">
        <v>255</v>
      </c>
      <c r="E112" s="56" t="s">
        <v>607</v>
      </c>
      <c r="F112" s="55" t="s">
        <v>235</v>
      </c>
      <c r="G112" s="56" t="s">
        <v>607</v>
      </c>
      <c r="H112" s="33"/>
      <c r="I112" s="33"/>
      <c r="J112" s="33"/>
      <c r="K112" s="33"/>
      <c r="L112" s="35"/>
      <c r="M112" s="35"/>
      <c r="N112" s="33"/>
      <c r="O112" s="33"/>
      <c r="P112" s="33"/>
      <c r="Q112" s="33"/>
      <c r="R112" s="33"/>
      <c r="S112" s="33"/>
      <c r="T112" s="5">
        <f t="shared" si="9"/>
      </c>
      <c r="U112" s="5">
        <f t="shared" si="10"/>
        <v>1</v>
      </c>
      <c r="V112" s="5">
        <f t="shared" si="11"/>
        <v>0</v>
      </c>
      <c r="W112" s="5">
        <f t="shared" si="12"/>
        <v>0</v>
      </c>
      <c r="X112" s="5">
        <f t="shared" si="13"/>
        <v>0</v>
      </c>
      <c r="Y112" s="5">
        <f t="shared" si="14"/>
        <v>1</v>
      </c>
      <c r="Z112" s="5">
        <f t="shared" si="15"/>
        <v>1</v>
      </c>
    </row>
    <row r="113" spans="1:26" ht="18.75" customHeight="1">
      <c r="A113" s="7" t="s">
        <v>285</v>
      </c>
      <c r="B113" s="7" t="s">
        <v>196</v>
      </c>
      <c r="C113" s="48" t="s">
        <v>197</v>
      </c>
      <c r="D113" s="44" t="s">
        <v>257</v>
      </c>
      <c r="E113" s="54" t="s">
        <v>236</v>
      </c>
      <c r="F113" s="54" t="s">
        <v>236</v>
      </c>
      <c r="G113" s="56" t="s">
        <v>607</v>
      </c>
      <c r="H113" s="33"/>
      <c r="I113" s="33"/>
      <c r="J113" s="33"/>
      <c r="K113" s="33"/>
      <c r="L113" s="35"/>
      <c r="M113" s="35"/>
      <c r="N113" s="33"/>
      <c r="O113" s="33"/>
      <c r="P113" s="33"/>
      <c r="Q113" s="33"/>
      <c r="R113" s="33"/>
      <c r="S113" s="33"/>
      <c r="T113" s="5">
        <f t="shared" si="9"/>
      </c>
      <c r="U113" s="5">
        <f t="shared" si="10"/>
        <v>2</v>
      </c>
      <c r="V113" s="5">
        <f t="shared" si="11"/>
        <v>0</v>
      </c>
      <c r="W113" s="5">
        <f t="shared" si="12"/>
        <v>0</v>
      </c>
      <c r="X113" s="5">
        <f t="shared" si="13"/>
        <v>0</v>
      </c>
      <c r="Y113" s="5">
        <f t="shared" si="14"/>
        <v>2</v>
      </c>
      <c r="Z113" s="5">
        <f t="shared" si="15"/>
        <v>1</v>
      </c>
    </row>
    <row r="114" spans="1:26" ht="18.75" customHeight="1">
      <c r="A114" s="7" t="s">
        <v>307</v>
      </c>
      <c r="B114" s="7" t="s">
        <v>198</v>
      </c>
      <c r="C114" s="48" t="s">
        <v>199</v>
      </c>
      <c r="D114" s="14" t="s">
        <v>258</v>
      </c>
      <c r="E114" s="55" t="s">
        <v>235</v>
      </c>
      <c r="F114" s="55" t="s">
        <v>235</v>
      </c>
      <c r="G114" s="56" t="s">
        <v>607</v>
      </c>
      <c r="H114" s="33"/>
      <c r="I114" s="33"/>
      <c r="J114" s="33"/>
      <c r="K114" s="33"/>
      <c r="L114" s="35"/>
      <c r="M114" s="35"/>
      <c r="N114" s="33"/>
      <c r="O114" s="33"/>
      <c r="P114" s="33"/>
      <c r="Q114" s="33"/>
      <c r="R114" s="33"/>
      <c r="S114" s="33"/>
      <c r="T114" s="5">
        <f t="shared" si="9"/>
      </c>
      <c r="U114" s="5">
        <f t="shared" si="10"/>
        <v>2</v>
      </c>
      <c r="V114" s="5">
        <f t="shared" si="11"/>
        <v>0</v>
      </c>
      <c r="W114" s="5">
        <f t="shared" si="12"/>
        <v>0</v>
      </c>
      <c r="X114" s="5">
        <f t="shared" si="13"/>
        <v>0</v>
      </c>
      <c r="Y114" s="5">
        <f t="shared" si="14"/>
        <v>2</v>
      </c>
      <c r="Z114" s="5">
        <f t="shared" si="15"/>
        <v>1</v>
      </c>
    </row>
    <row r="115" spans="1:26" ht="18.75" customHeight="1">
      <c r="A115" s="7" t="s">
        <v>308</v>
      </c>
      <c r="B115" s="7" t="s">
        <v>200</v>
      </c>
      <c r="C115" s="48" t="s">
        <v>201</v>
      </c>
      <c r="D115" s="14" t="s">
        <v>259</v>
      </c>
      <c r="E115" s="55" t="s">
        <v>235</v>
      </c>
      <c r="F115" s="55" t="s">
        <v>235</v>
      </c>
      <c r="G115" s="56" t="s">
        <v>607</v>
      </c>
      <c r="H115" s="33"/>
      <c r="I115" s="33"/>
      <c r="J115" s="33"/>
      <c r="K115" s="33"/>
      <c r="L115" s="35"/>
      <c r="M115" s="35"/>
      <c r="N115" s="33"/>
      <c r="O115" s="33"/>
      <c r="P115" s="33"/>
      <c r="Q115" s="33"/>
      <c r="R115" s="33"/>
      <c r="S115" s="33"/>
      <c r="T115" s="5">
        <f t="shared" si="9"/>
      </c>
      <c r="U115" s="5">
        <f t="shared" si="10"/>
        <v>2</v>
      </c>
      <c r="V115" s="5">
        <f t="shared" si="11"/>
        <v>0</v>
      </c>
      <c r="W115" s="5">
        <f t="shared" si="12"/>
        <v>0</v>
      </c>
      <c r="X115" s="5">
        <f t="shared" si="13"/>
        <v>0</v>
      </c>
      <c r="Y115" s="5">
        <f t="shared" si="14"/>
        <v>2</v>
      </c>
      <c r="Z115" s="5">
        <f t="shared" si="15"/>
        <v>1</v>
      </c>
    </row>
    <row r="116" spans="1:26" ht="18.75" customHeight="1">
      <c r="A116" s="7" t="s">
        <v>287</v>
      </c>
      <c r="B116" s="7" t="s">
        <v>204</v>
      </c>
      <c r="C116" s="48" t="s">
        <v>205</v>
      </c>
      <c r="D116" s="44" t="s">
        <v>261</v>
      </c>
      <c r="E116" s="54" t="s">
        <v>236</v>
      </c>
      <c r="F116" s="54" t="s">
        <v>236</v>
      </c>
      <c r="G116" s="56" t="s">
        <v>607</v>
      </c>
      <c r="H116" s="33"/>
      <c r="I116" s="33"/>
      <c r="J116" s="33"/>
      <c r="K116" s="33"/>
      <c r="L116" s="35"/>
      <c r="M116" s="35"/>
      <c r="N116" s="33"/>
      <c r="O116" s="33"/>
      <c r="P116" s="33"/>
      <c r="Q116" s="33"/>
      <c r="R116" s="33"/>
      <c r="S116" s="33"/>
      <c r="T116" s="5">
        <f t="shared" si="9"/>
      </c>
      <c r="U116" s="5">
        <f t="shared" si="10"/>
        <v>2</v>
      </c>
      <c r="V116" s="5">
        <f t="shared" si="11"/>
        <v>0</v>
      </c>
      <c r="W116" s="5">
        <f t="shared" si="12"/>
        <v>0</v>
      </c>
      <c r="X116" s="5">
        <f t="shared" si="13"/>
        <v>0</v>
      </c>
      <c r="Y116" s="5">
        <f t="shared" si="14"/>
        <v>2</v>
      </c>
      <c r="Z116" s="5">
        <f t="shared" si="15"/>
        <v>1</v>
      </c>
    </row>
    <row r="117" spans="1:26" ht="18.75" customHeight="1">
      <c r="A117" s="7" t="s">
        <v>288</v>
      </c>
      <c r="B117" s="49" t="s">
        <v>207</v>
      </c>
      <c r="C117" s="49" t="s">
        <v>208</v>
      </c>
      <c r="D117" s="44" t="s">
        <v>262</v>
      </c>
      <c r="E117" s="54" t="s">
        <v>236</v>
      </c>
      <c r="F117" s="54" t="s">
        <v>236</v>
      </c>
      <c r="G117" s="56" t="s">
        <v>607</v>
      </c>
      <c r="H117" s="33"/>
      <c r="I117" s="33"/>
      <c r="J117" s="33"/>
      <c r="K117" s="33"/>
      <c r="L117" s="35"/>
      <c r="M117" s="35"/>
      <c r="N117" s="33"/>
      <c r="O117" s="33"/>
      <c r="P117" s="33"/>
      <c r="Q117" s="33"/>
      <c r="R117" s="33"/>
      <c r="S117" s="33"/>
      <c r="T117" s="5">
        <f t="shared" si="9"/>
      </c>
      <c r="U117" s="5">
        <f t="shared" si="10"/>
        <v>2</v>
      </c>
      <c r="V117" s="5">
        <f t="shared" si="11"/>
        <v>0</v>
      </c>
      <c r="W117" s="5">
        <f t="shared" si="12"/>
        <v>0</v>
      </c>
      <c r="X117" s="5">
        <f t="shared" si="13"/>
        <v>0</v>
      </c>
      <c r="Y117" s="5">
        <f t="shared" si="14"/>
        <v>2</v>
      </c>
      <c r="Z117" s="5">
        <f t="shared" si="15"/>
        <v>1</v>
      </c>
    </row>
    <row r="118" spans="1:26" ht="18.75" customHeight="1">
      <c r="A118" s="7" t="s">
        <v>309</v>
      </c>
      <c r="B118" s="49" t="s">
        <v>209</v>
      </c>
      <c r="C118" s="49" t="s">
        <v>210</v>
      </c>
      <c r="D118" s="14" t="s">
        <v>263</v>
      </c>
      <c r="E118" s="56" t="s">
        <v>607</v>
      </c>
      <c r="F118" s="55" t="s">
        <v>235</v>
      </c>
      <c r="G118" s="56" t="s">
        <v>607</v>
      </c>
      <c r="H118" s="33"/>
      <c r="I118" s="33"/>
      <c r="J118" s="33"/>
      <c r="K118" s="33"/>
      <c r="L118" s="35"/>
      <c r="M118" s="35"/>
      <c r="N118" s="33"/>
      <c r="O118" s="33"/>
      <c r="P118" s="33"/>
      <c r="Q118" s="33"/>
      <c r="R118" s="33"/>
      <c r="S118" s="33"/>
      <c r="T118" s="5">
        <f t="shared" si="9"/>
      </c>
      <c r="U118" s="5">
        <f t="shared" si="10"/>
        <v>1</v>
      </c>
      <c r="V118" s="5">
        <f t="shared" si="11"/>
        <v>0</v>
      </c>
      <c r="W118" s="5">
        <f t="shared" si="12"/>
        <v>0</v>
      </c>
      <c r="X118" s="5">
        <f t="shared" si="13"/>
        <v>0</v>
      </c>
      <c r="Y118" s="5">
        <f t="shared" si="14"/>
        <v>1</v>
      </c>
      <c r="Z118" s="5">
        <f t="shared" si="15"/>
        <v>1</v>
      </c>
    </row>
    <row r="119" spans="1:26" ht="18.75" customHeight="1">
      <c r="A119" s="7" t="s">
        <v>310</v>
      </c>
      <c r="B119" s="49" t="s">
        <v>211</v>
      </c>
      <c r="C119" s="49" t="s">
        <v>212</v>
      </c>
      <c r="D119" s="14" t="s">
        <v>264</v>
      </c>
      <c r="E119" s="55" t="s">
        <v>235</v>
      </c>
      <c r="F119" s="55" t="s">
        <v>235</v>
      </c>
      <c r="G119" s="56" t="s">
        <v>607</v>
      </c>
      <c r="H119" s="33"/>
      <c r="I119" s="33"/>
      <c r="J119" s="33"/>
      <c r="K119" s="33"/>
      <c r="L119" s="35"/>
      <c r="M119" s="35"/>
      <c r="N119" s="33"/>
      <c r="O119" s="33"/>
      <c r="P119" s="33"/>
      <c r="Q119" s="33"/>
      <c r="R119" s="33"/>
      <c r="S119" s="33"/>
      <c r="T119" s="5">
        <f t="shared" si="9"/>
      </c>
      <c r="U119" s="5">
        <f t="shared" si="10"/>
        <v>2</v>
      </c>
      <c r="V119" s="5">
        <f t="shared" si="11"/>
        <v>0</v>
      </c>
      <c r="W119" s="5">
        <f t="shared" si="12"/>
        <v>0</v>
      </c>
      <c r="X119" s="5">
        <f t="shared" si="13"/>
        <v>0</v>
      </c>
      <c r="Y119" s="5">
        <f t="shared" si="14"/>
        <v>2</v>
      </c>
      <c r="Z119" s="5">
        <f t="shared" si="15"/>
        <v>1</v>
      </c>
    </row>
    <row r="120" spans="1:26" ht="18.75" customHeight="1">
      <c r="A120" s="7" t="s">
        <v>289</v>
      </c>
      <c r="B120" s="49" t="s">
        <v>213</v>
      </c>
      <c r="C120" s="49" t="s">
        <v>214</v>
      </c>
      <c r="D120" s="44" t="s">
        <v>265</v>
      </c>
      <c r="E120" s="54" t="s">
        <v>236</v>
      </c>
      <c r="F120" s="56" t="s">
        <v>607</v>
      </c>
      <c r="G120" s="54" t="s">
        <v>236</v>
      </c>
      <c r="H120" s="33"/>
      <c r="I120" s="33"/>
      <c r="J120" s="33"/>
      <c r="K120" s="33"/>
      <c r="L120" s="35"/>
      <c r="M120" s="35"/>
      <c r="N120" s="33"/>
      <c r="O120" s="33"/>
      <c r="P120" s="33"/>
      <c r="Q120" s="33"/>
      <c r="R120" s="33"/>
      <c r="S120" s="33"/>
      <c r="T120" s="5">
        <f t="shared" si="9"/>
      </c>
      <c r="U120" s="5">
        <f t="shared" si="10"/>
        <v>2</v>
      </c>
      <c r="V120" s="5">
        <f t="shared" si="11"/>
        <v>0</v>
      </c>
      <c r="W120" s="5">
        <f t="shared" si="12"/>
        <v>0</v>
      </c>
      <c r="X120" s="5">
        <f t="shared" si="13"/>
        <v>0</v>
      </c>
      <c r="Y120" s="5">
        <f t="shared" si="14"/>
        <v>2</v>
      </c>
      <c r="Z120" s="5">
        <f t="shared" si="15"/>
        <v>1</v>
      </c>
    </row>
    <row r="121" spans="1:26" ht="18.75" customHeight="1">
      <c r="A121" s="7" t="s">
        <v>290</v>
      </c>
      <c r="B121" s="49" t="s">
        <v>217</v>
      </c>
      <c r="C121" s="49" t="s">
        <v>218</v>
      </c>
      <c r="D121" s="44" t="s">
        <v>267</v>
      </c>
      <c r="E121" s="54" t="s">
        <v>236</v>
      </c>
      <c r="F121" s="54" t="s">
        <v>236</v>
      </c>
      <c r="G121" s="56" t="s">
        <v>607</v>
      </c>
      <c r="H121" s="33"/>
      <c r="I121" s="33"/>
      <c r="J121" s="33"/>
      <c r="K121" s="33"/>
      <c r="L121" s="35"/>
      <c r="M121" s="35"/>
      <c r="N121" s="33"/>
      <c r="O121" s="33"/>
      <c r="P121" s="33"/>
      <c r="Q121" s="33"/>
      <c r="R121" s="33"/>
      <c r="S121" s="33"/>
      <c r="T121" s="5">
        <f t="shared" si="9"/>
      </c>
      <c r="U121" s="5">
        <f t="shared" si="10"/>
        <v>2</v>
      </c>
      <c r="V121" s="5">
        <f t="shared" si="11"/>
        <v>0</v>
      </c>
      <c r="W121" s="5">
        <f t="shared" si="12"/>
        <v>0</v>
      </c>
      <c r="X121" s="5">
        <f t="shared" si="13"/>
        <v>0</v>
      </c>
      <c r="Y121" s="5">
        <f t="shared" si="14"/>
        <v>2</v>
      </c>
      <c r="Z121" s="5">
        <f t="shared" si="15"/>
        <v>1</v>
      </c>
    </row>
    <row r="122" spans="1:26" ht="18.75" customHeight="1">
      <c r="A122" s="7" t="s">
        <v>312</v>
      </c>
      <c r="B122" s="49" t="s">
        <v>219</v>
      </c>
      <c r="C122" s="49" t="s">
        <v>220</v>
      </c>
      <c r="D122" s="14" t="s">
        <v>268</v>
      </c>
      <c r="E122" s="55" t="s">
        <v>235</v>
      </c>
      <c r="F122" s="55" t="s">
        <v>235</v>
      </c>
      <c r="G122" s="56" t="s">
        <v>607</v>
      </c>
      <c r="H122" s="33"/>
      <c r="I122" s="33"/>
      <c r="J122" s="33"/>
      <c r="K122" s="33"/>
      <c r="L122" s="35"/>
      <c r="M122" s="35"/>
      <c r="N122" s="33"/>
      <c r="O122" s="33"/>
      <c r="P122" s="33"/>
      <c r="Q122" s="33"/>
      <c r="R122" s="33"/>
      <c r="S122" s="33"/>
      <c r="T122" s="5">
        <f t="shared" si="9"/>
      </c>
      <c r="U122" s="5">
        <f t="shared" si="10"/>
        <v>2</v>
      </c>
      <c r="V122" s="5">
        <f t="shared" si="11"/>
        <v>0</v>
      </c>
      <c r="W122" s="5">
        <f t="shared" si="12"/>
        <v>0</v>
      </c>
      <c r="X122" s="5">
        <f t="shared" si="13"/>
        <v>0</v>
      </c>
      <c r="Y122" s="5">
        <f t="shared" si="14"/>
        <v>2</v>
      </c>
      <c r="Z122" s="5">
        <f t="shared" si="15"/>
        <v>1</v>
      </c>
    </row>
    <row r="123" spans="1:26" ht="18.75" customHeight="1">
      <c r="A123" s="7" t="s">
        <v>314</v>
      </c>
      <c r="B123" s="49" t="s">
        <v>229</v>
      </c>
      <c r="C123" s="49" t="s">
        <v>230</v>
      </c>
      <c r="D123" s="14" t="s">
        <v>271</v>
      </c>
      <c r="E123" s="55" t="s">
        <v>235</v>
      </c>
      <c r="F123" s="55" t="s">
        <v>235</v>
      </c>
      <c r="G123" s="56" t="s">
        <v>607</v>
      </c>
      <c r="H123" s="33"/>
      <c r="I123" s="33"/>
      <c r="J123" s="33"/>
      <c r="K123" s="33"/>
      <c r="L123" s="35"/>
      <c r="M123" s="35"/>
      <c r="N123" s="33"/>
      <c r="O123" s="33"/>
      <c r="P123" s="33"/>
      <c r="Q123" s="33"/>
      <c r="R123" s="33"/>
      <c r="S123" s="33"/>
      <c r="T123" s="5" t="e">
        <f>IF(C123=#REF!,"&lt;(￣3￣)&gt;","")</f>
        <v>#REF!</v>
      </c>
      <c r="U123" s="5">
        <f t="shared" si="10"/>
        <v>2</v>
      </c>
      <c r="V123" s="5">
        <f t="shared" si="11"/>
        <v>0</v>
      </c>
      <c r="W123" s="5">
        <f t="shared" si="12"/>
        <v>0</v>
      </c>
      <c r="X123" s="5">
        <f t="shared" si="13"/>
        <v>0</v>
      </c>
      <c r="Y123" s="5">
        <f t="shared" si="14"/>
        <v>2</v>
      </c>
      <c r="Z123" s="5">
        <f t="shared" si="15"/>
        <v>1</v>
      </c>
    </row>
  </sheetData>
  <sheetProtection/>
  <autoFilter ref="A6:S6">
    <sortState ref="A7:S123">
      <sortCondition sortBy="cellColor" dxfId="0" ref="D7:D123"/>
    </sortState>
  </autoFilter>
  <mergeCells count="9">
    <mergeCell ref="A2:S2"/>
    <mergeCell ref="A3:S3"/>
    <mergeCell ref="A4:A5"/>
    <mergeCell ref="B4:B5"/>
    <mergeCell ref="C4:C5"/>
    <mergeCell ref="D4:G4"/>
    <mergeCell ref="H4:K4"/>
    <mergeCell ref="L4:O4"/>
    <mergeCell ref="P4:S4"/>
  </mergeCells>
  <conditionalFormatting sqref="U3:U5 Y1:Z1 Y7:Z37 Y39:Z40 Y43:Z45 Y47:Z51 Y53:Z65536">
    <cfRule type="colorScale" priority="5" dxfId="1">
      <colorScale>
        <cfvo type="min" val="0"/>
        <cfvo type="max"/>
        <color theme="0"/>
        <color rgb="FFC00000"/>
      </colorScale>
    </cfRule>
  </conditionalFormatting>
  <conditionalFormatting sqref="Y38:Z38">
    <cfRule type="colorScale" priority="4" dxfId="1">
      <colorScale>
        <cfvo type="min" val="0"/>
        <cfvo type="max"/>
        <color theme="0"/>
        <color rgb="FFC00000"/>
      </colorScale>
    </cfRule>
  </conditionalFormatting>
  <conditionalFormatting sqref="Y41:Z42">
    <cfRule type="colorScale" priority="3" dxfId="1">
      <colorScale>
        <cfvo type="min" val="0"/>
        <cfvo type="max"/>
        <color theme="0"/>
        <color rgb="FFC00000"/>
      </colorScale>
    </cfRule>
  </conditionalFormatting>
  <conditionalFormatting sqref="Y46:Z46">
    <cfRule type="colorScale" priority="2" dxfId="1">
      <colorScale>
        <cfvo type="min" val="0"/>
        <cfvo type="max"/>
        <color theme="0"/>
        <color rgb="FFC00000"/>
      </colorScale>
    </cfRule>
  </conditionalFormatting>
  <conditionalFormatting sqref="Y52:Z52">
    <cfRule type="colorScale" priority="1" dxfId="1">
      <colorScale>
        <cfvo type="min" val="0"/>
        <cfvo type="max"/>
        <color theme="0"/>
        <color rgb="FFC00000"/>
      </colorScale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A2" sqref="A2:S10"/>
    </sheetView>
  </sheetViews>
  <sheetFormatPr defaultColWidth="9.140625" defaultRowHeight="21.75" customHeight="1"/>
  <cols>
    <col min="1" max="2" width="20.57421875" style="1" customWidth="1"/>
    <col min="3" max="3" width="34.140625" style="1" customWidth="1"/>
    <col min="4" max="4" width="24.140625" style="1" customWidth="1"/>
    <col min="5" max="8" width="9.00390625" style="1" customWidth="1"/>
    <col min="9" max="9" width="8.421875" style="1" bestFit="1" customWidth="1"/>
    <col min="10" max="10" width="8.8515625" style="1" bestFit="1" customWidth="1"/>
    <col min="11" max="11" width="25.7109375" style="1" bestFit="1" customWidth="1"/>
    <col min="12" max="236" width="9.00390625" style="1" customWidth="1"/>
    <col min="237" max="238" width="8.8515625" style="1" bestFit="1" customWidth="1"/>
    <col min="239" max="239" width="25.7109375" style="1" bestFit="1" customWidth="1"/>
    <col min="240" max="240" width="11.421875" style="1" bestFit="1" customWidth="1"/>
    <col min="241" max="241" width="11.421875" style="1" customWidth="1"/>
    <col min="242" max="242" width="11.421875" style="1" bestFit="1" customWidth="1"/>
    <col min="243" max="245" width="11.421875" style="1" customWidth="1"/>
    <col min="246" max="16384" width="9.00390625" style="1" customWidth="1"/>
  </cols>
  <sheetData>
    <row r="1" spans="1:11" ht="21.75" customHeight="1">
      <c r="A1" s="6" t="s">
        <v>8</v>
      </c>
      <c r="B1" s="2" t="s">
        <v>0</v>
      </c>
      <c r="C1" s="2" t="s">
        <v>1</v>
      </c>
      <c r="D1" s="2" t="s">
        <v>597</v>
      </c>
      <c r="I1" s="11" t="s">
        <v>141</v>
      </c>
      <c r="J1" s="11" t="s">
        <v>142</v>
      </c>
      <c r="K1" s="11" t="s">
        <v>143</v>
      </c>
    </row>
    <row r="2" spans="1:11" ht="21.75" customHeight="1">
      <c r="A2" s="3" t="s">
        <v>10</v>
      </c>
      <c r="B2" s="8" t="str">
        <f>J2</f>
        <v>丁茂军</v>
      </c>
      <c r="C2" s="8" t="str">
        <f>CONCATENATE(LEFT(K2,10),"********")</f>
        <v>2301081971********</v>
      </c>
      <c r="D2" s="9" t="str">
        <f>CONCATENATE("考号：2017",I2)</f>
        <v>考号：20172QPA028</v>
      </c>
      <c r="I2" s="67" t="s">
        <v>762</v>
      </c>
      <c r="J2" s="68" t="s">
        <v>763</v>
      </c>
      <c r="K2" s="68" t="s">
        <v>764</v>
      </c>
    </row>
    <row r="3" spans="1:11" ht="21.75" customHeight="1">
      <c r="A3" s="3" t="s">
        <v>4</v>
      </c>
      <c r="B3" s="8" t="str">
        <f aca="true" t="shared" si="0" ref="B3:B66">J3</f>
        <v>李阳</v>
      </c>
      <c r="C3" s="8" t="str">
        <f aca="true" t="shared" si="1" ref="C3:C66">CONCATENATE(LEFT(K3,10),"********")</f>
        <v>2308221992********</v>
      </c>
      <c r="D3" s="9" t="str">
        <f aca="true" t="shared" si="2" ref="D3:D66">CONCATENATE("考号：2017",I3)</f>
        <v>考号：20172QPA017</v>
      </c>
      <c r="I3" s="67" t="s">
        <v>761</v>
      </c>
      <c r="J3" s="68" t="s">
        <v>442</v>
      </c>
      <c r="K3" s="68" t="s">
        <v>443</v>
      </c>
    </row>
    <row r="4" spans="1:11" ht="21.75" customHeight="1">
      <c r="A4" s="3" t="s">
        <v>5</v>
      </c>
      <c r="B4" s="8" t="str">
        <f t="shared" si="0"/>
        <v>李洋子</v>
      </c>
      <c r="C4" s="8" t="str">
        <f t="shared" si="1"/>
        <v>2302031988********</v>
      </c>
      <c r="D4" s="9" t="str">
        <f t="shared" si="2"/>
        <v>考号：20172QPA076</v>
      </c>
      <c r="I4" s="67" t="s">
        <v>770</v>
      </c>
      <c r="J4" s="68" t="s">
        <v>388</v>
      </c>
      <c r="K4" s="68" t="s">
        <v>389</v>
      </c>
    </row>
    <row r="5" spans="1:11" ht="21.75" customHeight="1">
      <c r="A5" s="3" t="s">
        <v>6</v>
      </c>
      <c r="B5" s="8" t="str">
        <f t="shared" si="0"/>
        <v>林斌</v>
      </c>
      <c r="C5" s="8" t="str">
        <f t="shared" si="1"/>
        <v>1521051985********</v>
      </c>
      <c r="D5" s="9" t="str">
        <f t="shared" si="2"/>
        <v>考号：20172QPA052</v>
      </c>
      <c r="I5" s="67" t="s">
        <v>768</v>
      </c>
      <c r="J5" s="68" t="s">
        <v>421</v>
      </c>
      <c r="K5" s="68" t="s">
        <v>422</v>
      </c>
    </row>
    <row r="6" spans="1:11" ht="21.75" customHeight="1">
      <c r="A6" s="3" t="s">
        <v>28</v>
      </c>
      <c r="B6" s="8" t="str">
        <f t="shared" si="0"/>
        <v>刘磊</v>
      </c>
      <c r="C6" s="8" t="str">
        <f t="shared" si="1"/>
        <v>2311811981********</v>
      </c>
      <c r="D6" s="9" t="str">
        <f t="shared" si="2"/>
        <v>考号：20172QPA048</v>
      </c>
      <c r="I6" s="67" t="s">
        <v>765</v>
      </c>
      <c r="J6" s="68" t="s">
        <v>766</v>
      </c>
      <c r="K6" s="68" t="s">
        <v>767</v>
      </c>
    </row>
    <row r="7" spans="1:11" ht="21.75" customHeight="1">
      <c r="A7" s="3" t="s">
        <v>29</v>
      </c>
      <c r="B7" s="8" t="str">
        <f t="shared" si="0"/>
        <v>刘南</v>
      </c>
      <c r="C7" s="8" t="str">
        <f t="shared" si="1"/>
        <v>2305021994********</v>
      </c>
      <c r="D7" s="9" t="str">
        <f t="shared" si="2"/>
        <v>考号：20172QPA077</v>
      </c>
      <c r="I7" s="67" t="s">
        <v>771</v>
      </c>
      <c r="J7" s="68" t="s">
        <v>390</v>
      </c>
      <c r="K7" s="68" t="s">
        <v>391</v>
      </c>
    </row>
    <row r="8" spans="1:11" ht="21.75" customHeight="1">
      <c r="A8" s="3" t="s">
        <v>30</v>
      </c>
      <c r="B8" s="8" t="str">
        <f t="shared" si="0"/>
        <v>于嘉悦</v>
      </c>
      <c r="C8" s="8" t="str">
        <f t="shared" si="1"/>
        <v>2306031994********</v>
      </c>
      <c r="D8" s="9" t="str">
        <f t="shared" si="2"/>
        <v>考号：20172QPA069</v>
      </c>
      <c r="I8" s="67" t="s">
        <v>769</v>
      </c>
      <c r="J8" s="68" t="s">
        <v>707</v>
      </c>
      <c r="K8" s="68" t="s">
        <v>708</v>
      </c>
    </row>
    <row r="9" spans="1:11" ht="21.75" customHeight="1">
      <c r="A9" s="3" t="s">
        <v>31</v>
      </c>
      <c r="B9" s="8" t="str">
        <f t="shared" si="0"/>
        <v>张国华</v>
      </c>
      <c r="C9" s="8" t="str">
        <f t="shared" si="1"/>
        <v>2310271974********</v>
      </c>
      <c r="D9" s="9" t="str">
        <f t="shared" si="2"/>
        <v>考号：20172QPA008</v>
      </c>
      <c r="I9" s="67" t="s">
        <v>758</v>
      </c>
      <c r="J9" s="68" t="s">
        <v>759</v>
      </c>
      <c r="K9" s="68" t="s">
        <v>760</v>
      </c>
    </row>
    <row r="10" spans="1:11" ht="21.75" customHeight="1">
      <c r="A10" s="3" t="s">
        <v>32</v>
      </c>
      <c r="B10" s="8" t="str">
        <f t="shared" si="0"/>
        <v>赵轩宇</v>
      </c>
      <c r="C10" s="8" t="str">
        <f t="shared" si="1"/>
        <v>2306231988********</v>
      </c>
      <c r="D10" s="9" t="str">
        <f t="shared" si="2"/>
        <v>考号：20172QPA078</v>
      </c>
      <c r="I10" s="67" t="s">
        <v>772</v>
      </c>
      <c r="J10" s="68" t="s">
        <v>223</v>
      </c>
      <c r="K10" s="68" t="s">
        <v>224</v>
      </c>
    </row>
    <row r="11" spans="1:11" ht="21.75" customHeight="1">
      <c r="A11" s="3" t="s">
        <v>33</v>
      </c>
      <c r="B11" s="8">
        <f t="shared" si="0"/>
        <v>0</v>
      </c>
      <c r="C11" s="8" t="str">
        <f t="shared" si="1"/>
        <v>********</v>
      </c>
      <c r="D11" s="9" t="str">
        <f t="shared" si="2"/>
        <v>考号：2017</v>
      </c>
      <c r="I11" s="67"/>
      <c r="J11" s="68"/>
      <c r="K11" s="68"/>
    </row>
    <row r="12" spans="1:11" ht="21.75" customHeight="1">
      <c r="A12" s="3" t="s">
        <v>34</v>
      </c>
      <c r="B12" s="8">
        <f t="shared" si="0"/>
        <v>0</v>
      </c>
      <c r="C12" s="8" t="str">
        <f t="shared" si="1"/>
        <v>********</v>
      </c>
      <c r="D12" s="9" t="str">
        <f t="shared" si="2"/>
        <v>考号：2017</v>
      </c>
      <c r="I12" s="67"/>
      <c r="J12" s="68"/>
      <c r="K12" s="68"/>
    </row>
    <row r="13" spans="1:11" ht="21.75" customHeight="1">
      <c r="A13" s="3" t="s">
        <v>35</v>
      </c>
      <c r="B13" s="8">
        <f t="shared" si="0"/>
        <v>0</v>
      </c>
      <c r="C13" s="8" t="str">
        <f t="shared" si="1"/>
        <v>********</v>
      </c>
      <c r="D13" s="9" t="str">
        <f t="shared" si="2"/>
        <v>考号：2017</v>
      </c>
      <c r="I13" s="67"/>
      <c r="J13" s="68"/>
      <c r="K13" s="68"/>
    </row>
    <row r="14" spans="1:11" ht="21.75" customHeight="1">
      <c r="A14" s="3" t="s">
        <v>36</v>
      </c>
      <c r="B14" s="8">
        <f t="shared" si="0"/>
        <v>0</v>
      </c>
      <c r="C14" s="8" t="str">
        <f t="shared" si="1"/>
        <v>********</v>
      </c>
      <c r="D14" s="9" t="str">
        <f t="shared" si="2"/>
        <v>考号：2017</v>
      </c>
      <c r="I14" s="67"/>
      <c r="J14" s="68"/>
      <c r="K14" s="68"/>
    </row>
    <row r="15" spans="1:11" ht="21.75" customHeight="1">
      <c r="A15" s="3" t="s">
        <v>37</v>
      </c>
      <c r="B15" s="8">
        <f t="shared" si="0"/>
        <v>0</v>
      </c>
      <c r="C15" s="8" t="str">
        <f t="shared" si="1"/>
        <v>********</v>
      </c>
      <c r="D15" s="9" t="str">
        <f t="shared" si="2"/>
        <v>考号：2017</v>
      </c>
      <c r="I15" s="67"/>
      <c r="J15" s="68"/>
      <c r="K15" s="68"/>
    </row>
    <row r="16" spans="1:11" ht="21.75" customHeight="1">
      <c r="A16" s="3" t="s">
        <v>38</v>
      </c>
      <c r="B16" s="8">
        <f t="shared" si="0"/>
        <v>0</v>
      </c>
      <c r="C16" s="8" t="str">
        <f t="shared" si="1"/>
        <v>********</v>
      </c>
      <c r="D16" s="9" t="str">
        <f t="shared" si="2"/>
        <v>考号：2017</v>
      </c>
      <c r="I16" s="67"/>
      <c r="J16" s="68"/>
      <c r="K16" s="68"/>
    </row>
    <row r="17" spans="1:11" ht="21.75" customHeight="1">
      <c r="A17" s="3" t="s">
        <v>39</v>
      </c>
      <c r="B17" s="8">
        <f t="shared" si="0"/>
        <v>0</v>
      </c>
      <c r="C17" s="8" t="str">
        <f t="shared" si="1"/>
        <v>********</v>
      </c>
      <c r="D17" s="9" t="str">
        <f t="shared" si="2"/>
        <v>考号：2017</v>
      </c>
      <c r="I17" s="67"/>
      <c r="J17" s="68"/>
      <c r="K17" s="68"/>
    </row>
    <row r="18" spans="1:11" ht="21.75" customHeight="1">
      <c r="A18" s="3" t="s">
        <v>40</v>
      </c>
      <c r="B18" s="8">
        <f t="shared" si="0"/>
        <v>0</v>
      </c>
      <c r="C18" s="8" t="str">
        <f t="shared" si="1"/>
        <v>********</v>
      </c>
      <c r="D18" s="9" t="str">
        <f t="shared" si="2"/>
        <v>考号：2017</v>
      </c>
      <c r="I18" s="67"/>
      <c r="J18" s="68"/>
      <c r="K18" s="68"/>
    </row>
    <row r="19" spans="1:11" ht="21.75" customHeight="1">
      <c r="A19" s="3" t="s">
        <v>41</v>
      </c>
      <c r="B19" s="8">
        <f t="shared" si="0"/>
        <v>0</v>
      </c>
      <c r="C19" s="8" t="str">
        <f t="shared" si="1"/>
        <v>********</v>
      </c>
      <c r="D19" s="9" t="str">
        <f t="shared" si="2"/>
        <v>考号：2017</v>
      </c>
      <c r="I19" s="67"/>
      <c r="J19" s="68"/>
      <c r="K19" s="68"/>
    </row>
    <row r="20" spans="1:11" ht="21.75" customHeight="1">
      <c r="A20" s="3" t="s">
        <v>42</v>
      </c>
      <c r="B20" s="8">
        <f t="shared" si="0"/>
        <v>0</v>
      </c>
      <c r="C20" s="8" t="str">
        <f t="shared" si="1"/>
        <v>********</v>
      </c>
      <c r="D20" s="9" t="str">
        <f t="shared" si="2"/>
        <v>考号：2017</v>
      </c>
      <c r="I20" s="67"/>
      <c r="J20" s="68"/>
      <c r="K20" s="68"/>
    </row>
    <row r="21" spans="1:11" ht="21.75" customHeight="1">
      <c r="A21" s="3" t="s">
        <v>43</v>
      </c>
      <c r="B21" s="8">
        <f t="shared" si="0"/>
        <v>0</v>
      </c>
      <c r="C21" s="8" t="str">
        <f t="shared" si="1"/>
        <v>********</v>
      </c>
      <c r="D21" s="9" t="str">
        <f t="shared" si="2"/>
        <v>考号：2017</v>
      </c>
      <c r="I21" s="22"/>
      <c r="J21" s="23"/>
      <c r="K21" s="23"/>
    </row>
    <row r="22" spans="1:11" ht="21.75" customHeight="1">
      <c r="A22" s="3" t="s">
        <v>44</v>
      </c>
      <c r="B22" s="8">
        <f t="shared" si="0"/>
        <v>0</v>
      </c>
      <c r="C22" s="8" t="str">
        <f t="shared" si="1"/>
        <v>********</v>
      </c>
      <c r="D22" s="9" t="str">
        <f t="shared" si="2"/>
        <v>考号：2017</v>
      </c>
      <c r="I22" s="22"/>
      <c r="J22" s="23"/>
      <c r="K22" s="23"/>
    </row>
    <row r="23" spans="1:11" ht="21.75" customHeight="1">
      <c r="A23" s="3" t="s">
        <v>45</v>
      </c>
      <c r="B23" s="8">
        <f t="shared" si="0"/>
        <v>0</v>
      </c>
      <c r="C23" s="8" t="str">
        <f t="shared" si="1"/>
        <v>********</v>
      </c>
      <c r="D23" s="9" t="str">
        <f t="shared" si="2"/>
        <v>考号：2017</v>
      </c>
      <c r="I23" s="22"/>
      <c r="J23" s="23"/>
      <c r="K23" s="23"/>
    </row>
    <row r="24" spans="1:11" ht="21.75" customHeight="1">
      <c r="A24" s="3" t="s">
        <v>46</v>
      </c>
      <c r="B24" s="8">
        <f t="shared" si="0"/>
        <v>0</v>
      </c>
      <c r="C24" s="8" t="str">
        <f t="shared" si="1"/>
        <v>********</v>
      </c>
      <c r="D24" s="9" t="str">
        <f t="shared" si="2"/>
        <v>考号：2017</v>
      </c>
      <c r="I24" s="22"/>
      <c r="J24" s="23"/>
      <c r="K24" s="23"/>
    </row>
    <row r="25" spans="1:11" ht="21.75" customHeight="1">
      <c r="A25" s="3" t="s">
        <v>47</v>
      </c>
      <c r="B25" s="8">
        <f t="shared" si="0"/>
        <v>0</v>
      </c>
      <c r="C25" s="8" t="str">
        <f t="shared" si="1"/>
        <v>********</v>
      </c>
      <c r="D25" s="9" t="str">
        <f t="shared" si="2"/>
        <v>考号：2017</v>
      </c>
      <c r="I25" s="22"/>
      <c r="J25" s="23"/>
      <c r="K25" s="23"/>
    </row>
    <row r="26" spans="1:11" ht="21.75" customHeight="1">
      <c r="A26" s="3" t="s">
        <v>48</v>
      </c>
      <c r="B26" s="8">
        <f t="shared" si="0"/>
        <v>0</v>
      </c>
      <c r="C26" s="8" t="str">
        <f t="shared" si="1"/>
        <v>********</v>
      </c>
      <c r="D26" s="9" t="str">
        <f t="shared" si="2"/>
        <v>考号：2017</v>
      </c>
      <c r="I26" s="22"/>
      <c r="J26" s="23"/>
      <c r="K26" s="23"/>
    </row>
    <row r="27" spans="1:11" ht="21.75" customHeight="1">
      <c r="A27" s="3" t="s">
        <v>49</v>
      </c>
      <c r="B27" s="8">
        <f t="shared" si="0"/>
        <v>0</v>
      </c>
      <c r="C27" s="8" t="str">
        <f t="shared" si="1"/>
        <v>********</v>
      </c>
      <c r="D27" s="9" t="str">
        <f t="shared" si="2"/>
        <v>考号：2017</v>
      </c>
      <c r="I27" s="22"/>
      <c r="J27" s="23"/>
      <c r="K27" s="23"/>
    </row>
    <row r="28" spans="1:11" ht="21.75" customHeight="1">
      <c r="A28" s="3" t="s">
        <v>50</v>
      </c>
      <c r="B28" s="8">
        <f t="shared" si="0"/>
        <v>0</v>
      </c>
      <c r="C28" s="8" t="str">
        <f t="shared" si="1"/>
        <v>********</v>
      </c>
      <c r="D28" s="9" t="str">
        <f t="shared" si="2"/>
        <v>考号：2017</v>
      </c>
      <c r="I28" s="22"/>
      <c r="J28" s="23"/>
      <c r="K28" s="23"/>
    </row>
    <row r="29" spans="1:11" ht="21.75" customHeight="1">
      <c r="A29" s="3" t="s">
        <v>51</v>
      </c>
      <c r="B29" s="8">
        <f t="shared" si="0"/>
        <v>0</v>
      </c>
      <c r="C29" s="8" t="str">
        <f t="shared" si="1"/>
        <v>********</v>
      </c>
      <c r="D29" s="9" t="str">
        <f t="shared" si="2"/>
        <v>考号：2017</v>
      </c>
      <c r="I29" s="22"/>
      <c r="J29" s="23"/>
      <c r="K29" s="23"/>
    </row>
    <row r="30" spans="1:11" ht="21.75" customHeight="1">
      <c r="A30" s="3" t="s">
        <v>52</v>
      </c>
      <c r="B30" s="8">
        <f t="shared" si="0"/>
        <v>0</v>
      </c>
      <c r="C30" s="8" t="str">
        <f t="shared" si="1"/>
        <v>********</v>
      </c>
      <c r="D30" s="9" t="str">
        <f t="shared" si="2"/>
        <v>考号：2017</v>
      </c>
      <c r="I30" s="22"/>
      <c r="J30" s="23"/>
      <c r="K30" s="23"/>
    </row>
    <row r="31" spans="1:11" ht="21.75" customHeight="1">
      <c r="A31" s="3" t="s">
        <v>53</v>
      </c>
      <c r="B31" s="8">
        <f t="shared" si="0"/>
        <v>0</v>
      </c>
      <c r="C31" s="8" t="str">
        <f t="shared" si="1"/>
        <v>********</v>
      </c>
      <c r="D31" s="9" t="str">
        <f t="shared" si="2"/>
        <v>考号：2017</v>
      </c>
      <c r="I31" s="22"/>
      <c r="J31" s="23"/>
      <c r="K31" s="23"/>
    </row>
    <row r="32" spans="1:11" ht="21.75" customHeight="1">
      <c r="A32" s="3" t="s">
        <v>54</v>
      </c>
      <c r="B32" s="8">
        <f t="shared" si="0"/>
        <v>0</v>
      </c>
      <c r="C32" s="8" t="str">
        <f t="shared" si="1"/>
        <v>********</v>
      </c>
      <c r="D32" s="9" t="str">
        <f t="shared" si="2"/>
        <v>考号：2017</v>
      </c>
      <c r="I32" s="22"/>
      <c r="J32" s="23"/>
      <c r="K32" s="23"/>
    </row>
    <row r="33" spans="1:11" ht="21.75" customHeight="1">
      <c r="A33" s="3" t="s">
        <v>55</v>
      </c>
      <c r="B33" s="8">
        <f t="shared" si="0"/>
        <v>0</v>
      </c>
      <c r="C33" s="8" t="str">
        <f t="shared" si="1"/>
        <v>********</v>
      </c>
      <c r="D33" s="9" t="str">
        <f t="shared" si="2"/>
        <v>考号：2017</v>
      </c>
      <c r="I33" s="22"/>
      <c r="J33" s="23"/>
      <c r="K33" s="23"/>
    </row>
    <row r="34" spans="1:11" ht="21.75" customHeight="1">
      <c r="A34" s="3" t="s">
        <v>56</v>
      </c>
      <c r="B34" s="8">
        <f t="shared" si="0"/>
        <v>0</v>
      </c>
      <c r="C34" s="8" t="str">
        <f t="shared" si="1"/>
        <v>********</v>
      </c>
      <c r="D34" s="9" t="str">
        <f t="shared" si="2"/>
        <v>考号：2017</v>
      </c>
      <c r="I34" s="22"/>
      <c r="J34" s="23"/>
      <c r="K34" s="23"/>
    </row>
    <row r="35" spans="1:11" ht="21.75" customHeight="1">
      <c r="A35" s="3" t="s">
        <v>57</v>
      </c>
      <c r="B35" s="8">
        <f t="shared" si="0"/>
        <v>0</v>
      </c>
      <c r="C35" s="8" t="str">
        <f t="shared" si="1"/>
        <v>********</v>
      </c>
      <c r="D35" s="9" t="str">
        <f t="shared" si="2"/>
        <v>考号：2017</v>
      </c>
      <c r="I35" s="22"/>
      <c r="J35" s="23"/>
      <c r="K35" s="23"/>
    </row>
    <row r="36" spans="1:11" ht="21.75" customHeight="1">
      <c r="A36" s="3" t="s">
        <v>58</v>
      </c>
      <c r="B36" s="8">
        <f t="shared" si="0"/>
        <v>0</v>
      </c>
      <c r="C36" s="8" t="str">
        <f t="shared" si="1"/>
        <v>********</v>
      </c>
      <c r="D36" s="9" t="str">
        <f t="shared" si="2"/>
        <v>考号：2017</v>
      </c>
      <c r="I36" s="22"/>
      <c r="J36" s="23"/>
      <c r="K36" s="23"/>
    </row>
    <row r="37" spans="1:11" ht="21.75" customHeight="1">
      <c r="A37" s="3" t="s">
        <v>59</v>
      </c>
      <c r="B37" s="8">
        <f t="shared" si="0"/>
        <v>0</v>
      </c>
      <c r="C37" s="8" t="str">
        <f t="shared" si="1"/>
        <v>********</v>
      </c>
      <c r="D37" s="9" t="str">
        <f t="shared" si="2"/>
        <v>考号：2017</v>
      </c>
      <c r="I37" s="22"/>
      <c r="J37" s="23"/>
      <c r="K37" s="23"/>
    </row>
    <row r="38" spans="1:11" ht="21.75" customHeight="1">
      <c r="A38" s="3" t="s">
        <v>60</v>
      </c>
      <c r="B38" s="8">
        <f t="shared" si="0"/>
        <v>0</v>
      </c>
      <c r="C38" s="8" t="str">
        <f t="shared" si="1"/>
        <v>********</v>
      </c>
      <c r="D38" s="9" t="str">
        <f t="shared" si="2"/>
        <v>考号：2017</v>
      </c>
      <c r="I38" s="22"/>
      <c r="J38" s="23"/>
      <c r="K38" s="23"/>
    </row>
    <row r="39" spans="1:11" ht="21.75" customHeight="1">
      <c r="A39" s="3" t="s">
        <v>61</v>
      </c>
      <c r="B39" s="8">
        <f t="shared" si="0"/>
        <v>0</v>
      </c>
      <c r="C39" s="8" t="str">
        <f t="shared" si="1"/>
        <v>********</v>
      </c>
      <c r="D39" s="9" t="str">
        <f t="shared" si="2"/>
        <v>考号：2017</v>
      </c>
      <c r="I39" s="22"/>
      <c r="J39" s="23"/>
      <c r="K39" s="23"/>
    </row>
    <row r="40" spans="1:11" ht="21.75" customHeight="1">
      <c r="A40" s="3" t="s">
        <v>62</v>
      </c>
      <c r="B40" s="8">
        <f t="shared" si="0"/>
        <v>0</v>
      </c>
      <c r="C40" s="8" t="str">
        <f t="shared" si="1"/>
        <v>********</v>
      </c>
      <c r="D40" s="9" t="str">
        <f t="shared" si="2"/>
        <v>考号：2017</v>
      </c>
      <c r="I40" s="22"/>
      <c r="J40" s="23"/>
      <c r="K40" s="23"/>
    </row>
    <row r="41" spans="1:11" ht="21.75" customHeight="1">
      <c r="A41" s="3" t="s">
        <v>63</v>
      </c>
      <c r="B41" s="8">
        <f t="shared" si="0"/>
        <v>0</v>
      </c>
      <c r="C41" s="8" t="str">
        <f t="shared" si="1"/>
        <v>********</v>
      </c>
      <c r="D41" s="9" t="str">
        <f t="shared" si="2"/>
        <v>考号：2017</v>
      </c>
      <c r="I41" s="22"/>
      <c r="J41" s="23"/>
      <c r="K41" s="23"/>
    </row>
    <row r="42" spans="1:11" ht="21.75" customHeight="1">
      <c r="A42" s="3" t="s">
        <v>64</v>
      </c>
      <c r="B42" s="8">
        <f t="shared" si="0"/>
        <v>0</v>
      </c>
      <c r="C42" s="8" t="str">
        <f t="shared" si="1"/>
        <v>********</v>
      </c>
      <c r="D42" s="9" t="str">
        <f t="shared" si="2"/>
        <v>考号：2017</v>
      </c>
      <c r="I42" s="22"/>
      <c r="J42" s="23"/>
      <c r="K42" s="23"/>
    </row>
    <row r="43" spans="1:11" ht="21.75" customHeight="1">
      <c r="A43" s="3" t="s">
        <v>65</v>
      </c>
      <c r="B43" s="8">
        <f t="shared" si="0"/>
        <v>0</v>
      </c>
      <c r="C43" s="8" t="str">
        <f t="shared" si="1"/>
        <v>********</v>
      </c>
      <c r="D43" s="9" t="str">
        <f t="shared" si="2"/>
        <v>考号：2017</v>
      </c>
      <c r="I43" s="22"/>
      <c r="J43" s="23"/>
      <c r="K43" s="23"/>
    </row>
    <row r="44" spans="1:11" ht="21.75" customHeight="1">
      <c r="A44" s="3" t="s">
        <v>66</v>
      </c>
      <c r="B44" s="8">
        <f t="shared" si="0"/>
        <v>0</v>
      </c>
      <c r="C44" s="8" t="str">
        <f t="shared" si="1"/>
        <v>********</v>
      </c>
      <c r="D44" s="9" t="str">
        <f t="shared" si="2"/>
        <v>考号：2017</v>
      </c>
      <c r="I44" s="22"/>
      <c r="J44" s="23"/>
      <c r="K44" s="23"/>
    </row>
    <row r="45" spans="1:11" ht="21.75" customHeight="1">
      <c r="A45" s="3" t="s">
        <v>67</v>
      </c>
      <c r="B45" s="8">
        <f t="shared" si="0"/>
        <v>0</v>
      </c>
      <c r="C45" s="8" t="str">
        <f t="shared" si="1"/>
        <v>********</v>
      </c>
      <c r="D45" s="9" t="str">
        <f t="shared" si="2"/>
        <v>考号：2017</v>
      </c>
      <c r="I45" s="22"/>
      <c r="J45" s="23"/>
      <c r="K45" s="23"/>
    </row>
    <row r="46" spans="1:11" ht="21.75" customHeight="1">
      <c r="A46" s="3" t="s">
        <v>68</v>
      </c>
      <c r="B46" s="8">
        <f t="shared" si="0"/>
        <v>0</v>
      </c>
      <c r="C46" s="8" t="str">
        <f t="shared" si="1"/>
        <v>********</v>
      </c>
      <c r="D46" s="9" t="str">
        <f t="shared" si="2"/>
        <v>考号：2017</v>
      </c>
      <c r="I46" s="22"/>
      <c r="J46" s="23"/>
      <c r="K46" s="23"/>
    </row>
    <row r="47" spans="1:11" ht="21.75" customHeight="1">
      <c r="A47" s="3" t="s">
        <v>69</v>
      </c>
      <c r="B47" s="8">
        <f t="shared" si="0"/>
        <v>0</v>
      </c>
      <c r="C47" s="8" t="str">
        <f t="shared" si="1"/>
        <v>********</v>
      </c>
      <c r="D47" s="9" t="str">
        <f t="shared" si="2"/>
        <v>考号：2017</v>
      </c>
      <c r="I47" s="22"/>
      <c r="J47" s="23"/>
      <c r="K47" s="23"/>
    </row>
    <row r="48" spans="1:11" ht="21.75" customHeight="1">
      <c r="A48" s="3" t="s">
        <v>70</v>
      </c>
      <c r="B48" s="8">
        <f t="shared" si="0"/>
        <v>0</v>
      </c>
      <c r="C48" s="8" t="str">
        <f t="shared" si="1"/>
        <v>********</v>
      </c>
      <c r="D48" s="9" t="str">
        <f t="shared" si="2"/>
        <v>考号：2017</v>
      </c>
      <c r="I48" s="22"/>
      <c r="J48" s="23"/>
      <c r="K48" s="23"/>
    </row>
    <row r="49" spans="1:11" ht="21.75" customHeight="1">
      <c r="A49" s="3" t="s">
        <v>71</v>
      </c>
      <c r="B49" s="8">
        <f t="shared" si="0"/>
        <v>0</v>
      </c>
      <c r="C49" s="8" t="str">
        <f t="shared" si="1"/>
        <v>********</v>
      </c>
      <c r="D49" s="9" t="str">
        <f t="shared" si="2"/>
        <v>考号：2017</v>
      </c>
      <c r="I49" s="22"/>
      <c r="J49" s="23"/>
      <c r="K49" s="23"/>
    </row>
    <row r="50" spans="1:11" ht="21.75" customHeight="1">
      <c r="A50" s="3" t="s">
        <v>72</v>
      </c>
      <c r="B50" s="8">
        <f t="shared" si="0"/>
        <v>0</v>
      </c>
      <c r="C50" s="8" t="str">
        <f t="shared" si="1"/>
        <v>********</v>
      </c>
      <c r="D50" s="9" t="str">
        <f t="shared" si="2"/>
        <v>考号：2017</v>
      </c>
      <c r="I50" s="22"/>
      <c r="J50" s="23"/>
      <c r="K50" s="23"/>
    </row>
    <row r="51" spans="1:11" ht="21.75" customHeight="1">
      <c r="A51" s="3" t="s">
        <v>73</v>
      </c>
      <c r="B51" s="8">
        <f t="shared" si="0"/>
        <v>0</v>
      </c>
      <c r="C51" s="8" t="str">
        <f t="shared" si="1"/>
        <v>********</v>
      </c>
      <c r="D51" s="9" t="str">
        <f t="shared" si="2"/>
        <v>考号：2017</v>
      </c>
      <c r="I51" s="22"/>
      <c r="J51" s="23"/>
      <c r="K51" s="23"/>
    </row>
    <row r="52" spans="1:11" ht="21.75" customHeight="1">
      <c r="A52" s="3" t="s">
        <v>74</v>
      </c>
      <c r="B52" s="8">
        <f t="shared" si="0"/>
        <v>0</v>
      </c>
      <c r="C52" s="8" t="str">
        <f t="shared" si="1"/>
        <v>********</v>
      </c>
      <c r="D52" s="9" t="str">
        <f t="shared" si="2"/>
        <v>考号：2017</v>
      </c>
      <c r="I52" s="22"/>
      <c r="J52" s="23"/>
      <c r="K52" s="23"/>
    </row>
    <row r="53" spans="1:11" ht="21.75" customHeight="1">
      <c r="A53" s="3" t="s">
        <v>75</v>
      </c>
      <c r="B53" s="8">
        <f t="shared" si="0"/>
        <v>0</v>
      </c>
      <c r="C53" s="8" t="str">
        <f t="shared" si="1"/>
        <v>********</v>
      </c>
      <c r="D53" s="9" t="str">
        <f t="shared" si="2"/>
        <v>考号：2017</v>
      </c>
      <c r="I53" s="22"/>
      <c r="J53" s="23"/>
      <c r="K53" s="23"/>
    </row>
    <row r="54" spans="1:11" ht="21.75" customHeight="1">
      <c r="A54" s="3" t="s">
        <v>76</v>
      </c>
      <c r="B54" s="8">
        <f t="shared" si="0"/>
        <v>0</v>
      </c>
      <c r="C54" s="8" t="str">
        <f t="shared" si="1"/>
        <v>********</v>
      </c>
      <c r="D54" s="9" t="str">
        <f t="shared" si="2"/>
        <v>考号：2017</v>
      </c>
      <c r="I54" s="22"/>
      <c r="J54" s="23"/>
      <c r="K54" s="23"/>
    </row>
    <row r="55" spans="1:11" ht="21.75" customHeight="1">
      <c r="A55" s="3" t="s">
        <v>77</v>
      </c>
      <c r="B55" s="8">
        <f t="shared" si="0"/>
        <v>0</v>
      </c>
      <c r="C55" s="8" t="str">
        <f t="shared" si="1"/>
        <v>********</v>
      </c>
      <c r="D55" s="9" t="str">
        <f t="shared" si="2"/>
        <v>考号：2017</v>
      </c>
      <c r="I55" s="32"/>
      <c r="J55" s="23"/>
      <c r="K55" s="23"/>
    </row>
    <row r="56" spans="1:11" ht="21.75" customHeight="1">
      <c r="A56" s="3" t="s">
        <v>78</v>
      </c>
      <c r="B56" s="8">
        <f t="shared" si="0"/>
        <v>0</v>
      </c>
      <c r="C56" s="8" t="str">
        <f t="shared" si="1"/>
        <v>********</v>
      </c>
      <c r="D56" s="9" t="str">
        <f t="shared" si="2"/>
        <v>考号：2017</v>
      </c>
      <c r="I56" s="22"/>
      <c r="J56" s="23"/>
      <c r="K56" s="23"/>
    </row>
    <row r="57" spans="1:11" ht="21.75" customHeight="1">
      <c r="A57" s="3" t="s">
        <v>79</v>
      </c>
      <c r="B57" s="8">
        <f t="shared" si="0"/>
        <v>0</v>
      </c>
      <c r="C57" s="8" t="str">
        <f t="shared" si="1"/>
        <v>********</v>
      </c>
      <c r="D57" s="9" t="str">
        <f t="shared" si="2"/>
        <v>考号：2017</v>
      </c>
      <c r="I57" s="22"/>
      <c r="J57" s="23"/>
      <c r="K57" s="23"/>
    </row>
    <row r="58" spans="1:11" ht="21.75" customHeight="1">
      <c r="A58" s="3" t="s">
        <v>80</v>
      </c>
      <c r="B58" s="8">
        <f t="shared" si="0"/>
        <v>0</v>
      </c>
      <c r="C58" s="8" t="str">
        <f t="shared" si="1"/>
        <v>********</v>
      </c>
      <c r="D58" s="9" t="str">
        <f t="shared" si="2"/>
        <v>考号：2017</v>
      </c>
      <c r="I58" s="22"/>
      <c r="J58" s="23"/>
      <c r="K58" s="23"/>
    </row>
    <row r="59" spans="1:11" ht="21.75" customHeight="1">
      <c r="A59" s="3" t="s">
        <v>81</v>
      </c>
      <c r="B59" s="8">
        <f t="shared" si="0"/>
        <v>0</v>
      </c>
      <c r="C59" s="8" t="str">
        <f t="shared" si="1"/>
        <v>********</v>
      </c>
      <c r="D59" s="9" t="str">
        <f t="shared" si="2"/>
        <v>考号：2017</v>
      </c>
      <c r="I59" s="22"/>
      <c r="J59" s="23"/>
      <c r="K59" s="23"/>
    </row>
    <row r="60" spans="1:11" ht="21.75" customHeight="1">
      <c r="A60" s="3" t="s">
        <v>82</v>
      </c>
      <c r="B60" s="8">
        <f t="shared" si="0"/>
        <v>0</v>
      </c>
      <c r="C60" s="8" t="str">
        <f t="shared" si="1"/>
        <v>********</v>
      </c>
      <c r="D60" s="9" t="str">
        <f t="shared" si="2"/>
        <v>考号：2017</v>
      </c>
      <c r="I60" s="22"/>
      <c r="J60" s="23"/>
      <c r="K60" s="23"/>
    </row>
    <row r="61" spans="1:11" ht="21.75" customHeight="1">
      <c r="A61" s="3" t="s">
        <v>83</v>
      </c>
      <c r="B61" s="8">
        <f t="shared" si="0"/>
        <v>0</v>
      </c>
      <c r="C61" s="8" t="str">
        <f t="shared" si="1"/>
        <v>********</v>
      </c>
      <c r="D61" s="9" t="str">
        <f t="shared" si="2"/>
        <v>考号：2017</v>
      </c>
      <c r="I61" s="22"/>
      <c r="J61" s="23"/>
      <c r="K61" s="23"/>
    </row>
    <row r="62" spans="1:11" ht="21.75" customHeight="1">
      <c r="A62" s="3" t="s">
        <v>84</v>
      </c>
      <c r="B62" s="8">
        <f t="shared" si="0"/>
        <v>0</v>
      </c>
      <c r="C62" s="8" t="str">
        <f t="shared" si="1"/>
        <v>********</v>
      </c>
      <c r="D62" s="9" t="str">
        <f t="shared" si="2"/>
        <v>考号：2017</v>
      </c>
      <c r="I62" s="22"/>
      <c r="J62" s="23"/>
      <c r="K62" s="23"/>
    </row>
    <row r="63" spans="1:11" ht="21.75" customHeight="1">
      <c r="A63" s="3" t="s">
        <v>85</v>
      </c>
      <c r="B63" s="8">
        <f t="shared" si="0"/>
        <v>0</v>
      </c>
      <c r="C63" s="8" t="str">
        <f t="shared" si="1"/>
        <v>********</v>
      </c>
      <c r="D63" s="9" t="str">
        <f t="shared" si="2"/>
        <v>考号：2017</v>
      </c>
      <c r="I63" s="22"/>
      <c r="J63" s="23"/>
      <c r="K63" s="23"/>
    </row>
    <row r="64" spans="1:11" ht="21.75" customHeight="1">
      <c r="A64" s="3" t="s">
        <v>86</v>
      </c>
      <c r="B64" s="8">
        <f t="shared" si="0"/>
        <v>0</v>
      </c>
      <c r="C64" s="8" t="str">
        <f t="shared" si="1"/>
        <v>********</v>
      </c>
      <c r="D64" s="9" t="str">
        <f t="shared" si="2"/>
        <v>考号：2017</v>
      </c>
      <c r="I64" s="22"/>
      <c r="J64" s="23"/>
      <c r="K64" s="23"/>
    </row>
    <row r="65" spans="1:11" ht="21.75" customHeight="1">
      <c r="A65" s="3" t="s">
        <v>87</v>
      </c>
      <c r="B65" s="8">
        <f t="shared" si="0"/>
        <v>0</v>
      </c>
      <c r="C65" s="8" t="str">
        <f t="shared" si="1"/>
        <v>********</v>
      </c>
      <c r="D65" s="9" t="str">
        <f t="shared" si="2"/>
        <v>考号：2017</v>
      </c>
      <c r="I65" s="22"/>
      <c r="J65" s="23"/>
      <c r="K65" s="23"/>
    </row>
    <row r="66" spans="1:11" ht="21.75" customHeight="1">
      <c r="A66" s="3" t="s">
        <v>88</v>
      </c>
      <c r="B66" s="8">
        <f t="shared" si="0"/>
        <v>0</v>
      </c>
      <c r="C66" s="8" t="str">
        <f t="shared" si="1"/>
        <v>********</v>
      </c>
      <c r="D66" s="9" t="str">
        <f t="shared" si="2"/>
        <v>考号：2017</v>
      </c>
      <c r="I66" s="22"/>
      <c r="J66" s="23"/>
      <c r="K66" s="23"/>
    </row>
    <row r="67" spans="1:11" ht="21.75" customHeight="1">
      <c r="A67" s="3" t="s">
        <v>89</v>
      </c>
      <c r="B67" s="8">
        <f aca="true" t="shared" si="3" ref="B67:B118">J67</f>
        <v>0</v>
      </c>
      <c r="C67" s="8" t="str">
        <f aca="true" t="shared" si="4" ref="C67:C118">CONCATENATE(LEFT(K67,10),"********")</f>
        <v>********</v>
      </c>
      <c r="D67" s="9" t="str">
        <f aca="true" t="shared" si="5" ref="D67:D118">CONCATENATE("考号：2017",I67)</f>
        <v>考号：2017</v>
      </c>
      <c r="I67" s="22"/>
      <c r="J67" s="23"/>
      <c r="K67" s="23"/>
    </row>
    <row r="68" spans="1:11" ht="21.75" customHeight="1">
      <c r="A68" s="3" t="s">
        <v>90</v>
      </c>
      <c r="B68" s="8">
        <f t="shared" si="3"/>
        <v>0</v>
      </c>
      <c r="C68" s="8" t="str">
        <f t="shared" si="4"/>
        <v>********</v>
      </c>
      <c r="D68" s="9" t="str">
        <f t="shared" si="5"/>
        <v>考号：2017</v>
      </c>
      <c r="I68" s="22"/>
      <c r="J68" s="23"/>
      <c r="K68" s="23"/>
    </row>
    <row r="69" spans="1:11" ht="21.75" customHeight="1">
      <c r="A69" s="3" t="s">
        <v>91</v>
      </c>
      <c r="B69" s="8">
        <f t="shared" si="3"/>
        <v>0</v>
      </c>
      <c r="C69" s="8" t="str">
        <f t="shared" si="4"/>
        <v>********</v>
      </c>
      <c r="D69" s="9" t="str">
        <f t="shared" si="5"/>
        <v>考号：2017</v>
      </c>
      <c r="I69" s="22"/>
      <c r="J69" s="23"/>
      <c r="K69" s="23"/>
    </row>
    <row r="70" spans="1:11" ht="21.75" customHeight="1">
      <c r="A70" s="3" t="s">
        <v>92</v>
      </c>
      <c r="B70" s="8">
        <f t="shared" si="3"/>
        <v>0</v>
      </c>
      <c r="C70" s="8" t="str">
        <f t="shared" si="4"/>
        <v>********</v>
      </c>
      <c r="D70" s="9" t="str">
        <f t="shared" si="5"/>
        <v>考号：2017</v>
      </c>
      <c r="I70" s="22"/>
      <c r="J70" s="23"/>
      <c r="K70" s="23"/>
    </row>
    <row r="71" spans="1:11" ht="21.75" customHeight="1">
      <c r="A71" s="3" t="s">
        <v>93</v>
      </c>
      <c r="B71" s="8">
        <f t="shared" si="3"/>
        <v>0</v>
      </c>
      <c r="C71" s="8" t="str">
        <f t="shared" si="4"/>
        <v>********</v>
      </c>
      <c r="D71" s="9" t="str">
        <f t="shared" si="5"/>
        <v>考号：2017</v>
      </c>
      <c r="I71" s="22"/>
      <c r="J71" s="23"/>
      <c r="K71" s="23"/>
    </row>
    <row r="72" spans="1:11" ht="21.75" customHeight="1">
      <c r="A72" s="3" t="s">
        <v>94</v>
      </c>
      <c r="B72" s="8">
        <f t="shared" si="3"/>
        <v>0</v>
      </c>
      <c r="C72" s="8" t="str">
        <f t="shared" si="4"/>
        <v>********</v>
      </c>
      <c r="D72" s="9" t="str">
        <f t="shared" si="5"/>
        <v>考号：2017</v>
      </c>
      <c r="I72" s="22"/>
      <c r="J72" s="23"/>
      <c r="K72" s="23"/>
    </row>
    <row r="73" spans="1:11" ht="21.75" customHeight="1">
      <c r="A73" s="3" t="s">
        <v>95</v>
      </c>
      <c r="B73" s="8">
        <f t="shared" si="3"/>
        <v>0</v>
      </c>
      <c r="C73" s="8" t="str">
        <f t="shared" si="4"/>
        <v>********</v>
      </c>
      <c r="D73" s="9" t="str">
        <f t="shared" si="5"/>
        <v>考号：2017</v>
      </c>
      <c r="I73" s="22"/>
      <c r="J73" s="23"/>
      <c r="K73" s="23"/>
    </row>
    <row r="74" spans="1:11" ht="21.75" customHeight="1">
      <c r="A74" s="3" t="s">
        <v>96</v>
      </c>
      <c r="B74" s="8">
        <f t="shared" si="3"/>
        <v>0</v>
      </c>
      <c r="C74" s="8" t="str">
        <f t="shared" si="4"/>
        <v>********</v>
      </c>
      <c r="D74" s="9" t="str">
        <f t="shared" si="5"/>
        <v>考号：2017</v>
      </c>
      <c r="I74" s="22"/>
      <c r="J74" s="23"/>
      <c r="K74" s="23"/>
    </row>
    <row r="75" spans="1:11" ht="21.75" customHeight="1">
      <c r="A75" s="3" t="s">
        <v>97</v>
      </c>
      <c r="B75" s="8">
        <f t="shared" si="3"/>
        <v>0</v>
      </c>
      <c r="C75" s="8" t="str">
        <f t="shared" si="4"/>
        <v>********</v>
      </c>
      <c r="D75" s="9" t="str">
        <f t="shared" si="5"/>
        <v>考号：2017</v>
      </c>
      <c r="I75" s="22"/>
      <c r="J75" s="23"/>
      <c r="K75" s="23"/>
    </row>
    <row r="76" spans="1:11" ht="21.75" customHeight="1">
      <c r="A76" s="3" t="s">
        <v>98</v>
      </c>
      <c r="B76" s="8">
        <f t="shared" si="3"/>
        <v>0</v>
      </c>
      <c r="C76" s="8" t="str">
        <f t="shared" si="4"/>
        <v>********</v>
      </c>
      <c r="D76" s="9" t="str">
        <f t="shared" si="5"/>
        <v>考号：2017</v>
      </c>
      <c r="I76" s="22"/>
      <c r="J76" s="23"/>
      <c r="K76" s="23"/>
    </row>
    <row r="77" spans="1:11" ht="21.75" customHeight="1">
      <c r="A77" s="3" t="s">
        <v>99</v>
      </c>
      <c r="B77" s="8">
        <f t="shared" si="3"/>
        <v>0</v>
      </c>
      <c r="C77" s="8" t="str">
        <f t="shared" si="4"/>
        <v>********</v>
      </c>
      <c r="D77" s="9" t="str">
        <f t="shared" si="5"/>
        <v>考号：2017</v>
      </c>
      <c r="I77" s="22"/>
      <c r="J77" s="23"/>
      <c r="K77" s="23"/>
    </row>
    <row r="78" spans="1:11" ht="21.75" customHeight="1">
      <c r="A78" s="3" t="s">
        <v>100</v>
      </c>
      <c r="B78" s="8">
        <f t="shared" si="3"/>
        <v>0</v>
      </c>
      <c r="C78" s="8" t="str">
        <f t="shared" si="4"/>
        <v>********</v>
      </c>
      <c r="D78" s="9" t="str">
        <f t="shared" si="5"/>
        <v>考号：2017</v>
      </c>
      <c r="I78" s="22"/>
      <c r="J78" s="23"/>
      <c r="K78" s="23"/>
    </row>
    <row r="79" spans="1:11" ht="21.75" customHeight="1">
      <c r="A79" s="3" t="s">
        <v>101</v>
      </c>
      <c r="B79" s="8">
        <f t="shared" si="3"/>
        <v>0</v>
      </c>
      <c r="C79" s="8" t="str">
        <f t="shared" si="4"/>
        <v>********</v>
      </c>
      <c r="D79" s="9" t="str">
        <f t="shared" si="5"/>
        <v>考号：2017</v>
      </c>
      <c r="I79" s="22"/>
      <c r="J79" s="23"/>
      <c r="K79" s="23"/>
    </row>
    <row r="80" spans="1:11" ht="21.75" customHeight="1">
      <c r="A80" s="3" t="s">
        <v>102</v>
      </c>
      <c r="B80" s="8">
        <f t="shared" si="3"/>
        <v>0</v>
      </c>
      <c r="C80" s="8" t="str">
        <f t="shared" si="4"/>
        <v>********</v>
      </c>
      <c r="D80" s="9" t="str">
        <f t="shared" si="5"/>
        <v>考号：2017</v>
      </c>
      <c r="I80" s="22"/>
      <c r="J80" s="23"/>
      <c r="K80" s="23"/>
    </row>
    <row r="81" spans="1:11" ht="21.75" customHeight="1">
      <c r="A81" s="3" t="s">
        <v>103</v>
      </c>
      <c r="B81" s="8">
        <f t="shared" si="3"/>
        <v>0</v>
      </c>
      <c r="C81" s="8" t="str">
        <f t="shared" si="4"/>
        <v>********</v>
      </c>
      <c r="D81" s="9" t="str">
        <f t="shared" si="5"/>
        <v>考号：2017</v>
      </c>
      <c r="I81" s="22"/>
      <c r="J81" s="23"/>
      <c r="K81" s="23"/>
    </row>
    <row r="82" spans="1:11" ht="21.75" customHeight="1">
      <c r="A82" s="3" t="s">
        <v>104</v>
      </c>
      <c r="B82" s="8">
        <f t="shared" si="3"/>
        <v>0</v>
      </c>
      <c r="C82" s="8" t="str">
        <f t="shared" si="4"/>
        <v>********</v>
      </c>
      <c r="D82" s="9" t="str">
        <f t="shared" si="5"/>
        <v>考号：2017</v>
      </c>
      <c r="I82" s="22"/>
      <c r="J82" s="23"/>
      <c r="K82" s="23"/>
    </row>
    <row r="83" spans="1:11" ht="21.75" customHeight="1">
      <c r="A83" s="3" t="s">
        <v>105</v>
      </c>
      <c r="B83" s="8">
        <f t="shared" si="3"/>
        <v>0</v>
      </c>
      <c r="C83" s="8" t="str">
        <f t="shared" si="4"/>
        <v>********</v>
      </c>
      <c r="D83" s="9" t="str">
        <f t="shared" si="5"/>
        <v>考号：2017</v>
      </c>
      <c r="I83" s="22"/>
      <c r="J83" s="23"/>
      <c r="K83" s="23"/>
    </row>
    <row r="84" spans="1:11" ht="21.75" customHeight="1">
      <c r="A84" s="3" t="s">
        <v>106</v>
      </c>
      <c r="B84" s="8">
        <f t="shared" si="3"/>
        <v>0</v>
      </c>
      <c r="C84" s="8" t="str">
        <f t="shared" si="4"/>
        <v>********</v>
      </c>
      <c r="D84" s="9" t="str">
        <f t="shared" si="5"/>
        <v>考号：2017</v>
      </c>
      <c r="I84" s="22"/>
      <c r="J84" s="23"/>
      <c r="K84" s="23"/>
    </row>
    <row r="85" spans="1:11" ht="21.75" customHeight="1">
      <c r="A85" s="3" t="s">
        <v>107</v>
      </c>
      <c r="B85" s="8">
        <f t="shared" si="3"/>
        <v>0</v>
      </c>
      <c r="C85" s="8" t="str">
        <f t="shared" si="4"/>
        <v>********</v>
      </c>
      <c r="D85" s="9" t="str">
        <f t="shared" si="5"/>
        <v>考号：2017</v>
      </c>
      <c r="I85" s="22"/>
      <c r="J85" s="23"/>
      <c r="K85" s="23"/>
    </row>
    <row r="86" spans="1:11" ht="21.75" customHeight="1">
      <c r="A86" s="3" t="s">
        <v>108</v>
      </c>
      <c r="B86" s="8">
        <f t="shared" si="3"/>
        <v>0</v>
      </c>
      <c r="C86" s="8" t="str">
        <f t="shared" si="4"/>
        <v>********</v>
      </c>
      <c r="D86" s="9" t="str">
        <f t="shared" si="5"/>
        <v>考号：2017</v>
      </c>
      <c r="I86" s="22"/>
      <c r="J86" s="23"/>
      <c r="K86" s="23"/>
    </row>
    <row r="87" spans="1:11" ht="21.75" customHeight="1">
      <c r="A87" s="3" t="s">
        <v>109</v>
      </c>
      <c r="B87" s="8">
        <f t="shared" si="3"/>
        <v>0</v>
      </c>
      <c r="C87" s="8" t="str">
        <f t="shared" si="4"/>
        <v>********</v>
      </c>
      <c r="D87" s="9" t="str">
        <f t="shared" si="5"/>
        <v>考号：2017</v>
      </c>
      <c r="I87" s="22"/>
      <c r="J87" s="23"/>
      <c r="K87" s="23"/>
    </row>
    <row r="88" spans="1:11" ht="21.75" customHeight="1">
      <c r="A88" s="3" t="s">
        <v>110</v>
      </c>
      <c r="B88" s="8">
        <f t="shared" si="3"/>
        <v>0</v>
      </c>
      <c r="C88" s="8" t="str">
        <f t="shared" si="4"/>
        <v>********</v>
      </c>
      <c r="D88" s="9" t="str">
        <f t="shared" si="5"/>
        <v>考号：2017</v>
      </c>
      <c r="I88" s="22"/>
      <c r="J88" s="23"/>
      <c r="K88" s="23"/>
    </row>
    <row r="89" spans="1:11" ht="21.75" customHeight="1">
      <c r="A89" s="3" t="s">
        <v>111</v>
      </c>
      <c r="B89" s="8">
        <f t="shared" si="3"/>
        <v>0</v>
      </c>
      <c r="C89" s="8" t="str">
        <f t="shared" si="4"/>
        <v>********</v>
      </c>
      <c r="D89" s="9" t="str">
        <f t="shared" si="5"/>
        <v>考号：2017</v>
      </c>
      <c r="I89" s="22"/>
      <c r="J89" s="23"/>
      <c r="K89" s="23"/>
    </row>
    <row r="90" spans="1:11" ht="21.75" customHeight="1">
      <c r="A90" s="3" t="s">
        <v>112</v>
      </c>
      <c r="B90" s="8">
        <f t="shared" si="3"/>
        <v>0</v>
      </c>
      <c r="C90" s="8" t="str">
        <f t="shared" si="4"/>
        <v>********</v>
      </c>
      <c r="D90" s="9" t="str">
        <f t="shared" si="5"/>
        <v>考号：2017</v>
      </c>
      <c r="I90" s="22"/>
      <c r="J90" s="23"/>
      <c r="K90" s="23"/>
    </row>
    <row r="91" spans="1:4" ht="21.75" customHeight="1">
      <c r="A91" s="3" t="s">
        <v>113</v>
      </c>
      <c r="B91" s="8">
        <f t="shared" si="3"/>
        <v>0</v>
      </c>
      <c r="C91" s="8" t="str">
        <f t="shared" si="4"/>
        <v>********</v>
      </c>
      <c r="D91" s="9" t="str">
        <f t="shared" si="5"/>
        <v>考号：2017</v>
      </c>
    </row>
    <row r="92" spans="1:4" ht="21.75" customHeight="1">
      <c r="A92" s="3" t="s">
        <v>114</v>
      </c>
      <c r="B92" s="8">
        <f t="shared" si="3"/>
        <v>0</v>
      </c>
      <c r="C92" s="8" t="str">
        <f t="shared" si="4"/>
        <v>********</v>
      </c>
      <c r="D92" s="9" t="str">
        <f t="shared" si="5"/>
        <v>考号：2017</v>
      </c>
    </row>
    <row r="93" spans="1:4" ht="21.75" customHeight="1">
      <c r="A93" s="3" t="s">
        <v>115</v>
      </c>
      <c r="B93" s="8">
        <f t="shared" si="3"/>
        <v>0</v>
      </c>
      <c r="C93" s="8" t="str">
        <f t="shared" si="4"/>
        <v>********</v>
      </c>
      <c r="D93" s="9" t="str">
        <f t="shared" si="5"/>
        <v>考号：2017</v>
      </c>
    </row>
    <row r="94" spans="1:4" ht="21.75" customHeight="1">
      <c r="A94" s="3" t="s">
        <v>116</v>
      </c>
      <c r="B94" s="8">
        <f t="shared" si="3"/>
        <v>0</v>
      </c>
      <c r="C94" s="8" t="str">
        <f t="shared" si="4"/>
        <v>********</v>
      </c>
      <c r="D94" s="9" t="str">
        <f t="shared" si="5"/>
        <v>考号：2017</v>
      </c>
    </row>
    <row r="95" spans="1:4" ht="21.75" customHeight="1">
      <c r="A95" s="3" t="s">
        <v>117</v>
      </c>
      <c r="B95" s="8">
        <f t="shared" si="3"/>
        <v>0</v>
      </c>
      <c r="C95" s="8" t="str">
        <f t="shared" si="4"/>
        <v>********</v>
      </c>
      <c r="D95" s="9" t="str">
        <f t="shared" si="5"/>
        <v>考号：2017</v>
      </c>
    </row>
    <row r="96" spans="1:4" ht="21.75" customHeight="1">
      <c r="A96" s="3" t="s">
        <v>118</v>
      </c>
      <c r="B96" s="8">
        <f t="shared" si="3"/>
        <v>0</v>
      </c>
      <c r="C96" s="8" t="str">
        <f t="shared" si="4"/>
        <v>********</v>
      </c>
      <c r="D96" s="9" t="str">
        <f t="shared" si="5"/>
        <v>考号：2017</v>
      </c>
    </row>
    <row r="97" spans="1:4" ht="21.75" customHeight="1">
      <c r="A97" s="3" t="s">
        <v>119</v>
      </c>
      <c r="B97" s="8">
        <f t="shared" si="3"/>
        <v>0</v>
      </c>
      <c r="C97" s="8" t="str">
        <f t="shared" si="4"/>
        <v>********</v>
      </c>
      <c r="D97" s="9" t="str">
        <f t="shared" si="5"/>
        <v>考号：2017</v>
      </c>
    </row>
    <row r="98" spans="1:4" ht="21.75" customHeight="1">
      <c r="A98" s="3" t="s">
        <v>120</v>
      </c>
      <c r="B98" s="8">
        <f t="shared" si="3"/>
        <v>0</v>
      </c>
      <c r="C98" s="8" t="str">
        <f t="shared" si="4"/>
        <v>********</v>
      </c>
      <c r="D98" s="9" t="str">
        <f t="shared" si="5"/>
        <v>考号：2017</v>
      </c>
    </row>
    <row r="99" spans="1:4" ht="21.75" customHeight="1">
      <c r="A99" s="3" t="s">
        <v>121</v>
      </c>
      <c r="B99" s="8">
        <f t="shared" si="3"/>
        <v>0</v>
      </c>
      <c r="C99" s="8" t="str">
        <f t="shared" si="4"/>
        <v>********</v>
      </c>
      <c r="D99" s="9" t="str">
        <f t="shared" si="5"/>
        <v>考号：2017</v>
      </c>
    </row>
    <row r="100" spans="1:4" ht="21.75" customHeight="1">
      <c r="A100" s="3" t="s">
        <v>122</v>
      </c>
      <c r="B100" s="8">
        <f t="shared" si="3"/>
        <v>0</v>
      </c>
      <c r="C100" s="8" t="str">
        <f t="shared" si="4"/>
        <v>********</v>
      </c>
      <c r="D100" s="9" t="str">
        <f t="shared" si="5"/>
        <v>考号：2017</v>
      </c>
    </row>
    <row r="101" spans="1:4" ht="21.75" customHeight="1">
      <c r="A101" s="3" t="s">
        <v>123</v>
      </c>
      <c r="B101" s="8">
        <f t="shared" si="3"/>
        <v>0</v>
      </c>
      <c r="C101" s="8" t="str">
        <f t="shared" si="4"/>
        <v>********</v>
      </c>
      <c r="D101" s="9" t="str">
        <f t="shared" si="5"/>
        <v>考号：2017</v>
      </c>
    </row>
    <row r="102" spans="1:4" ht="21.75" customHeight="1">
      <c r="A102" s="3" t="s">
        <v>124</v>
      </c>
      <c r="B102" s="8">
        <f t="shared" si="3"/>
        <v>0</v>
      </c>
      <c r="C102" s="8" t="str">
        <f t="shared" si="4"/>
        <v>********</v>
      </c>
      <c r="D102" s="9" t="str">
        <f t="shared" si="5"/>
        <v>考号：2017</v>
      </c>
    </row>
    <row r="103" spans="1:4" ht="21.75" customHeight="1">
      <c r="A103" s="3" t="s">
        <v>125</v>
      </c>
      <c r="B103" s="8">
        <f t="shared" si="3"/>
        <v>0</v>
      </c>
      <c r="C103" s="8" t="str">
        <f t="shared" si="4"/>
        <v>********</v>
      </c>
      <c r="D103" s="9" t="str">
        <f t="shared" si="5"/>
        <v>考号：2017</v>
      </c>
    </row>
    <row r="104" spans="1:4" ht="21.75" customHeight="1">
      <c r="A104" s="3" t="s">
        <v>126</v>
      </c>
      <c r="B104" s="8">
        <f t="shared" si="3"/>
        <v>0</v>
      </c>
      <c r="C104" s="8" t="str">
        <f t="shared" si="4"/>
        <v>********</v>
      </c>
      <c r="D104" s="9" t="str">
        <f t="shared" si="5"/>
        <v>考号：2017</v>
      </c>
    </row>
    <row r="105" spans="1:4" ht="21.75" customHeight="1">
      <c r="A105" s="3" t="s">
        <v>127</v>
      </c>
      <c r="B105" s="8">
        <f t="shared" si="3"/>
        <v>0</v>
      </c>
      <c r="C105" s="8" t="str">
        <f t="shared" si="4"/>
        <v>********</v>
      </c>
      <c r="D105" s="9" t="str">
        <f t="shared" si="5"/>
        <v>考号：2017</v>
      </c>
    </row>
    <row r="106" spans="1:4" ht="21.75" customHeight="1">
      <c r="A106" s="3" t="s">
        <v>128</v>
      </c>
      <c r="B106" s="8">
        <f t="shared" si="3"/>
        <v>0</v>
      </c>
      <c r="C106" s="8" t="str">
        <f t="shared" si="4"/>
        <v>********</v>
      </c>
      <c r="D106" s="9" t="str">
        <f t="shared" si="5"/>
        <v>考号：2017</v>
      </c>
    </row>
    <row r="107" spans="1:4" ht="21.75" customHeight="1">
      <c r="A107" s="3" t="s">
        <v>129</v>
      </c>
      <c r="B107" s="8">
        <f t="shared" si="3"/>
        <v>0</v>
      </c>
      <c r="C107" s="8" t="str">
        <f t="shared" si="4"/>
        <v>********</v>
      </c>
      <c r="D107" s="9" t="str">
        <f t="shared" si="5"/>
        <v>考号：2017</v>
      </c>
    </row>
    <row r="108" spans="1:4" ht="21.75" customHeight="1">
      <c r="A108" s="3" t="s">
        <v>130</v>
      </c>
      <c r="B108" s="8">
        <f t="shared" si="3"/>
        <v>0</v>
      </c>
      <c r="C108" s="8" t="str">
        <f t="shared" si="4"/>
        <v>********</v>
      </c>
      <c r="D108" s="9" t="str">
        <f t="shared" si="5"/>
        <v>考号：2017</v>
      </c>
    </row>
    <row r="109" spans="1:4" ht="21.75" customHeight="1">
      <c r="A109" s="3" t="s">
        <v>131</v>
      </c>
      <c r="B109" s="8">
        <f t="shared" si="3"/>
        <v>0</v>
      </c>
      <c r="C109" s="8" t="str">
        <f t="shared" si="4"/>
        <v>********</v>
      </c>
      <c r="D109" s="9" t="str">
        <f t="shared" si="5"/>
        <v>考号：2017</v>
      </c>
    </row>
    <row r="110" spans="1:4" ht="21.75" customHeight="1">
      <c r="A110" s="3" t="s">
        <v>132</v>
      </c>
      <c r="B110" s="8">
        <f t="shared" si="3"/>
        <v>0</v>
      </c>
      <c r="C110" s="8" t="str">
        <f t="shared" si="4"/>
        <v>********</v>
      </c>
      <c r="D110" s="9" t="str">
        <f t="shared" si="5"/>
        <v>考号：2017</v>
      </c>
    </row>
    <row r="111" spans="1:4" ht="21.75" customHeight="1">
      <c r="A111" s="3" t="s">
        <v>133</v>
      </c>
      <c r="B111" s="8">
        <f t="shared" si="3"/>
        <v>0</v>
      </c>
      <c r="C111" s="8" t="str">
        <f t="shared" si="4"/>
        <v>********</v>
      </c>
      <c r="D111" s="9" t="str">
        <f t="shared" si="5"/>
        <v>考号：2017</v>
      </c>
    </row>
    <row r="112" spans="1:4" ht="21.75" customHeight="1">
      <c r="A112" s="3" t="s">
        <v>134</v>
      </c>
      <c r="B112" s="8">
        <f t="shared" si="3"/>
        <v>0</v>
      </c>
      <c r="C112" s="8" t="str">
        <f t="shared" si="4"/>
        <v>********</v>
      </c>
      <c r="D112" s="9" t="str">
        <f t="shared" si="5"/>
        <v>考号：2017</v>
      </c>
    </row>
    <row r="113" spans="1:4" ht="21.75" customHeight="1">
      <c r="A113" s="3" t="s">
        <v>135</v>
      </c>
      <c r="B113" s="8">
        <f t="shared" si="3"/>
        <v>0</v>
      </c>
      <c r="C113" s="8" t="str">
        <f t="shared" si="4"/>
        <v>********</v>
      </c>
      <c r="D113" s="9" t="str">
        <f t="shared" si="5"/>
        <v>考号：2017</v>
      </c>
    </row>
    <row r="114" spans="1:4" ht="21.75" customHeight="1">
      <c r="A114" s="3" t="s">
        <v>136</v>
      </c>
      <c r="B114" s="8">
        <f t="shared" si="3"/>
        <v>0</v>
      </c>
      <c r="C114" s="8" t="str">
        <f t="shared" si="4"/>
        <v>********</v>
      </c>
      <c r="D114" s="9" t="str">
        <f t="shared" si="5"/>
        <v>考号：2017</v>
      </c>
    </row>
    <row r="115" spans="1:4" ht="21.75" customHeight="1">
      <c r="A115" s="3" t="s">
        <v>137</v>
      </c>
      <c r="B115" s="8">
        <f t="shared" si="3"/>
        <v>0</v>
      </c>
      <c r="C115" s="8" t="str">
        <f t="shared" si="4"/>
        <v>********</v>
      </c>
      <c r="D115" s="9" t="str">
        <f t="shared" si="5"/>
        <v>考号：2017</v>
      </c>
    </row>
    <row r="116" spans="1:4" ht="21.75" customHeight="1">
      <c r="A116" s="3" t="s">
        <v>138</v>
      </c>
      <c r="B116" s="8">
        <f t="shared" si="3"/>
        <v>0</v>
      </c>
      <c r="C116" s="8" t="str">
        <f t="shared" si="4"/>
        <v>********</v>
      </c>
      <c r="D116" s="9" t="str">
        <f t="shared" si="5"/>
        <v>考号：2017</v>
      </c>
    </row>
    <row r="117" spans="1:4" ht="21.75" customHeight="1">
      <c r="A117" s="3" t="s">
        <v>139</v>
      </c>
      <c r="B117" s="8">
        <f t="shared" si="3"/>
        <v>0</v>
      </c>
      <c r="C117" s="8" t="str">
        <f t="shared" si="4"/>
        <v>********</v>
      </c>
      <c r="D117" s="9" t="str">
        <f t="shared" si="5"/>
        <v>考号：2017</v>
      </c>
    </row>
    <row r="118" spans="1:4" ht="21.75" customHeight="1">
      <c r="A118" s="3" t="s">
        <v>140</v>
      </c>
      <c r="B118" s="8">
        <f t="shared" si="3"/>
        <v>0</v>
      </c>
      <c r="C118" s="8" t="str">
        <f t="shared" si="4"/>
        <v>********</v>
      </c>
      <c r="D118" s="9" t="str">
        <f t="shared" si="5"/>
        <v>考号：2017</v>
      </c>
    </row>
  </sheetData>
  <sheetProtection/>
  <autoFilter ref="I1:K1">
    <sortState ref="I2:K118">
      <sortCondition sortBy="value" ref="J2:J118"/>
    </sortState>
  </autoFilter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A20" sqref="A20"/>
    </sheetView>
  </sheetViews>
  <sheetFormatPr defaultColWidth="9.140625" defaultRowHeight="19.5" customHeight="1"/>
  <cols>
    <col min="1" max="2" width="20.57421875" style="1" customWidth="1"/>
    <col min="3" max="3" width="34.140625" style="1" customWidth="1"/>
    <col min="4" max="4" width="24.140625" style="1" customWidth="1"/>
    <col min="5" max="228" width="9.00390625" style="1" customWidth="1"/>
    <col min="229" max="230" width="8.8515625" style="1" bestFit="1" customWidth="1"/>
    <col min="231" max="231" width="25.7109375" style="1" bestFit="1" customWidth="1"/>
    <col min="232" max="232" width="11.421875" style="1" bestFit="1" customWidth="1"/>
    <col min="233" max="233" width="11.421875" style="1" customWidth="1"/>
    <col min="234" max="234" width="11.421875" style="1" bestFit="1" customWidth="1"/>
    <col min="235" max="237" width="11.421875" style="1" customWidth="1"/>
    <col min="238" max="16384" width="9.00390625" style="1" customWidth="1"/>
  </cols>
  <sheetData>
    <row r="1" ht="19.5" customHeight="1">
      <c r="A1" s="4" t="s">
        <v>9</v>
      </c>
    </row>
    <row r="2" spans="1:4" ht="30.75" customHeight="1">
      <c r="A2" s="59" t="s">
        <v>598</v>
      </c>
      <c r="B2" s="59"/>
      <c r="C2" s="59"/>
      <c r="D2" s="59"/>
    </row>
    <row r="3" spans="1:4" ht="21.75" customHeight="1">
      <c r="A3" s="6" t="s">
        <v>8</v>
      </c>
      <c r="B3" s="2" t="s">
        <v>0</v>
      </c>
      <c r="C3" s="2" t="s">
        <v>1</v>
      </c>
      <c r="D3" s="2" t="s">
        <v>597</v>
      </c>
    </row>
    <row r="4" spans="1:4" ht="21.75" customHeight="1">
      <c r="A4" s="3" t="s">
        <v>10</v>
      </c>
      <c r="B4" s="8" t="s">
        <v>529</v>
      </c>
      <c r="C4" s="8" t="s">
        <v>539</v>
      </c>
      <c r="D4" s="9" t="s">
        <v>697</v>
      </c>
    </row>
    <row r="5" spans="1:4" ht="21.75" customHeight="1">
      <c r="A5" s="3" t="s">
        <v>4</v>
      </c>
      <c r="B5" s="8" t="s">
        <v>465</v>
      </c>
      <c r="C5" s="8" t="s">
        <v>698</v>
      </c>
      <c r="D5" s="9" t="s">
        <v>699</v>
      </c>
    </row>
    <row r="6" spans="1:4" ht="21.75" customHeight="1">
      <c r="A6" s="3" t="s">
        <v>5</v>
      </c>
      <c r="B6" s="8" t="s">
        <v>675</v>
      </c>
      <c r="C6" s="8" t="s">
        <v>692</v>
      </c>
      <c r="D6" s="9" t="s">
        <v>693</v>
      </c>
    </row>
    <row r="7" spans="1:4" ht="21.75" customHeight="1">
      <c r="A7" s="3" t="s">
        <v>6</v>
      </c>
      <c r="B7" s="8" t="s">
        <v>674</v>
      </c>
      <c r="C7" s="8" t="s">
        <v>688</v>
      </c>
      <c r="D7" s="9" t="s">
        <v>689</v>
      </c>
    </row>
    <row r="8" spans="1:4" ht="21.75" customHeight="1">
      <c r="A8" s="3" t="s">
        <v>28</v>
      </c>
      <c r="B8" s="8" t="s">
        <v>181</v>
      </c>
      <c r="C8" s="8" t="s">
        <v>534</v>
      </c>
      <c r="D8" s="9" t="s">
        <v>690</v>
      </c>
    </row>
    <row r="9" spans="1:4" ht="21.75" customHeight="1">
      <c r="A9" s="3" t="s">
        <v>29</v>
      </c>
      <c r="B9" s="8" t="s">
        <v>672</v>
      </c>
      <c r="C9" s="8" t="s">
        <v>682</v>
      </c>
      <c r="D9" s="9" t="s">
        <v>683</v>
      </c>
    </row>
    <row r="10" spans="1:4" ht="21.75" customHeight="1">
      <c r="A10" s="3" t="s">
        <v>30</v>
      </c>
      <c r="B10" s="8" t="s">
        <v>185</v>
      </c>
      <c r="C10" s="8" t="s">
        <v>328</v>
      </c>
      <c r="D10" s="9" t="s">
        <v>691</v>
      </c>
    </row>
    <row r="11" spans="1:4" ht="21.75" customHeight="1">
      <c r="A11" s="3" t="s">
        <v>31</v>
      </c>
      <c r="B11" s="8" t="s">
        <v>221</v>
      </c>
      <c r="C11" s="8" t="s">
        <v>694</v>
      </c>
      <c r="D11" s="9" t="s">
        <v>695</v>
      </c>
    </row>
    <row r="12" spans="1:4" ht="21.75" customHeight="1">
      <c r="A12" s="3" t="s">
        <v>32</v>
      </c>
      <c r="B12" s="8" t="s">
        <v>673</v>
      </c>
      <c r="C12" s="8" t="s">
        <v>686</v>
      </c>
      <c r="D12" s="9" t="s">
        <v>687</v>
      </c>
    </row>
    <row r="13" spans="1:4" ht="21.75" customHeight="1">
      <c r="A13" s="3" t="s">
        <v>33</v>
      </c>
      <c r="B13" s="8" t="s">
        <v>676</v>
      </c>
      <c r="C13" s="8" t="s">
        <v>145</v>
      </c>
      <c r="D13" s="9" t="s">
        <v>696</v>
      </c>
    </row>
    <row r="14" spans="1:4" ht="21.75" customHeight="1">
      <c r="A14" s="3" t="s">
        <v>34</v>
      </c>
      <c r="B14" s="8" t="s">
        <v>167</v>
      </c>
      <c r="C14" s="8" t="s">
        <v>684</v>
      </c>
      <c r="D14" s="9" t="s">
        <v>685</v>
      </c>
    </row>
    <row r="15" spans="1:4" ht="21.75" customHeight="1">
      <c r="A15" s="3" t="s">
        <v>35</v>
      </c>
      <c r="B15" s="8" t="s">
        <v>671</v>
      </c>
      <c r="C15" s="8" t="s">
        <v>680</v>
      </c>
      <c r="D15" s="9" t="s">
        <v>681</v>
      </c>
    </row>
    <row r="16" spans="1:4" ht="21.75" customHeight="1">
      <c r="A16" s="3" t="s">
        <v>36</v>
      </c>
      <c r="B16" s="8" t="s">
        <v>151</v>
      </c>
      <c r="C16" s="8" t="s">
        <v>530</v>
      </c>
      <c r="D16" s="9" t="s">
        <v>678</v>
      </c>
    </row>
    <row r="17" spans="1:4" ht="21.75" customHeight="1">
      <c r="A17" s="3" t="s">
        <v>37</v>
      </c>
      <c r="B17" s="8" t="s">
        <v>677</v>
      </c>
      <c r="C17" s="8" t="s">
        <v>538</v>
      </c>
      <c r="D17" s="9" t="s">
        <v>700</v>
      </c>
    </row>
    <row r="18" spans="1:4" ht="21.75" customHeight="1">
      <c r="A18" s="3" t="s">
        <v>38</v>
      </c>
      <c r="B18" s="8" t="s">
        <v>158</v>
      </c>
      <c r="C18" s="8" t="s">
        <v>330</v>
      </c>
      <c r="D18" s="9" t="s">
        <v>679</v>
      </c>
    </row>
  </sheetData>
  <sheetProtection/>
  <autoFilter ref="A3:D3">
    <sortState ref="A4:D18">
      <sortCondition sortBy="value" ref="B4:B18"/>
    </sortState>
  </autoFilter>
  <mergeCells count="1">
    <mergeCell ref="A2:D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1">
      <selection activeCell="A24" sqref="A24"/>
    </sheetView>
  </sheetViews>
  <sheetFormatPr defaultColWidth="9.140625" defaultRowHeight="19.5" customHeight="1"/>
  <cols>
    <col min="1" max="2" width="20.57421875" style="1" customWidth="1"/>
    <col min="3" max="3" width="34.140625" style="1" customWidth="1"/>
    <col min="4" max="4" width="24.140625" style="1" customWidth="1"/>
    <col min="5" max="235" width="9.00390625" style="1" customWidth="1"/>
    <col min="236" max="237" width="8.8515625" style="1" bestFit="1" customWidth="1"/>
    <col min="238" max="238" width="25.7109375" style="1" bestFit="1" customWidth="1"/>
    <col min="239" max="239" width="11.421875" style="1" bestFit="1" customWidth="1"/>
    <col min="240" max="240" width="11.421875" style="1" customWidth="1"/>
    <col min="241" max="241" width="11.421875" style="1" bestFit="1" customWidth="1"/>
    <col min="242" max="244" width="11.421875" style="1" customWidth="1"/>
    <col min="245" max="16384" width="9.00390625" style="1" customWidth="1"/>
  </cols>
  <sheetData>
    <row r="1" ht="19.5" customHeight="1">
      <c r="A1" s="4" t="s">
        <v>3</v>
      </c>
    </row>
    <row r="2" spans="1:4" ht="30.75" customHeight="1">
      <c r="A2" s="59" t="s">
        <v>599</v>
      </c>
      <c r="B2" s="59"/>
      <c r="C2" s="59"/>
      <c r="D2" s="59"/>
    </row>
    <row r="3" spans="1:4" ht="21.75" customHeight="1">
      <c r="A3" s="6" t="s">
        <v>8</v>
      </c>
      <c r="B3" s="2" t="s">
        <v>0</v>
      </c>
      <c r="C3" s="2" t="s">
        <v>1</v>
      </c>
      <c r="D3" s="2" t="s">
        <v>597</v>
      </c>
    </row>
    <row r="4" spans="1:4" ht="21.75" customHeight="1">
      <c r="A4" s="3" t="s">
        <v>10</v>
      </c>
      <c r="B4" s="8" t="s">
        <v>429</v>
      </c>
      <c r="C4" s="8" t="s">
        <v>533</v>
      </c>
      <c r="D4" s="9" t="s">
        <v>725</v>
      </c>
    </row>
    <row r="5" spans="1:4" ht="21.75" customHeight="1">
      <c r="A5" s="3" t="s">
        <v>4</v>
      </c>
      <c r="B5" s="8" t="s">
        <v>154</v>
      </c>
      <c r="C5" s="8" t="s">
        <v>531</v>
      </c>
      <c r="D5" s="9" t="s">
        <v>710</v>
      </c>
    </row>
    <row r="6" spans="1:4" ht="21.75" customHeight="1">
      <c r="A6" s="3" t="s">
        <v>5</v>
      </c>
      <c r="B6" s="8" t="s">
        <v>384</v>
      </c>
      <c r="C6" s="8" t="s">
        <v>735</v>
      </c>
      <c r="D6" s="9" t="s">
        <v>736</v>
      </c>
    </row>
    <row r="7" spans="1:4" ht="21.75" customHeight="1">
      <c r="A7" s="3" t="s">
        <v>6</v>
      </c>
      <c r="B7" s="8" t="s">
        <v>702</v>
      </c>
      <c r="C7" s="8" t="s">
        <v>713</v>
      </c>
      <c r="D7" s="9" t="s">
        <v>714</v>
      </c>
    </row>
    <row r="8" spans="1:4" ht="21.75" customHeight="1">
      <c r="A8" s="3" t="s">
        <v>28</v>
      </c>
      <c r="B8" s="8" t="s">
        <v>398</v>
      </c>
      <c r="C8" s="8" t="s">
        <v>718</v>
      </c>
      <c r="D8" s="9" t="s">
        <v>719</v>
      </c>
    </row>
    <row r="9" spans="1:4" ht="21.75" customHeight="1">
      <c r="A9" s="3" t="s">
        <v>29</v>
      </c>
      <c r="B9" s="8" t="s">
        <v>706</v>
      </c>
      <c r="C9" s="8" t="s">
        <v>728</v>
      </c>
      <c r="D9" s="9" t="s">
        <v>729</v>
      </c>
    </row>
    <row r="10" spans="1:4" ht="21.75" customHeight="1">
      <c r="A10" s="3" t="s">
        <v>30</v>
      </c>
      <c r="B10" s="8" t="s">
        <v>448</v>
      </c>
      <c r="C10" s="8" t="s">
        <v>535</v>
      </c>
      <c r="D10" s="9" t="s">
        <v>726</v>
      </c>
    </row>
    <row r="11" spans="1:4" ht="21.75" customHeight="1">
      <c r="A11" s="3" t="s">
        <v>31</v>
      </c>
      <c r="B11" s="8" t="s">
        <v>701</v>
      </c>
      <c r="C11" s="8" t="s">
        <v>537</v>
      </c>
      <c r="D11" s="9" t="s">
        <v>712</v>
      </c>
    </row>
    <row r="12" spans="1:4" ht="21.75" customHeight="1">
      <c r="A12" s="3" t="s">
        <v>32</v>
      </c>
      <c r="B12" s="8" t="s">
        <v>22</v>
      </c>
      <c r="C12" s="8" t="s">
        <v>146</v>
      </c>
      <c r="D12" s="9" t="s">
        <v>724</v>
      </c>
    </row>
    <row r="13" spans="1:4" ht="21.75" customHeight="1">
      <c r="A13" s="3" t="s">
        <v>33</v>
      </c>
      <c r="B13" s="8" t="s">
        <v>705</v>
      </c>
      <c r="C13" s="8" t="s">
        <v>722</v>
      </c>
      <c r="D13" s="9" t="s">
        <v>723</v>
      </c>
    </row>
    <row r="14" spans="1:4" ht="21.75" customHeight="1">
      <c r="A14" s="3" t="s">
        <v>34</v>
      </c>
      <c r="B14" s="8" t="s">
        <v>215</v>
      </c>
      <c r="C14" s="8" t="s">
        <v>536</v>
      </c>
      <c r="D14" s="9" t="s">
        <v>730</v>
      </c>
    </row>
    <row r="15" spans="1:4" ht="21.75" customHeight="1">
      <c r="A15" s="3" t="s">
        <v>35</v>
      </c>
      <c r="B15" s="8" t="s">
        <v>151</v>
      </c>
      <c r="C15" s="8" t="s">
        <v>530</v>
      </c>
      <c r="D15" s="9" t="s">
        <v>717</v>
      </c>
    </row>
    <row r="16" spans="1:4" ht="21.75" customHeight="1">
      <c r="A16" s="3" t="s">
        <v>36</v>
      </c>
      <c r="B16" s="8" t="s">
        <v>703</v>
      </c>
      <c r="C16" s="8" t="s">
        <v>715</v>
      </c>
      <c r="D16" s="9" t="s">
        <v>716</v>
      </c>
    </row>
    <row r="17" spans="1:4" ht="21.75" customHeight="1">
      <c r="A17" s="3" t="s">
        <v>37</v>
      </c>
      <c r="B17" s="8" t="s">
        <v>704</v>
      </c>
      <c r="C17" s="8" t="s">
        <v>720</v>
      </c>
      <c r="D17" s="9" t="s">
        <v>721</v>
      </c>
    </row>
    <row r="18" spans="1:4" ht="21.75" customHeight="1">
      <c r="A18" s="3" t="s">
        <v>38</v>
      </c>
      <c r="B18" s="8" t="s">
        <v>707</v>
      </c>
      <c r="C18" s="8" t="s">
        <v>731</v>
      </c>
      <c r="D18" s="9" t="s">
        <v>732</v>
      </c>
    </row>
    <row r="19" spans="1:4" ht="21.75" customHeight="1">
      <c r="A19" s="3" t="s">
        <v>39</v>
      </c>
      <c r="B19" s="8" t="s">
        <v>16</v>
      </c>
      <c r="C19" s="8" t="s">
        <v>148</v>
      </c>
      <c r="D19" s="9" t="s">
        <v>737</v>
      </c>
    </row>
    <row r="20" spans="1:4" ht="21.75" customHeight="1">
      <c r="A20" s="3" t="s">
        <v>40</v>
      </c>
      <c r="B20" s="8" t="s">
        <v>451</v>
      </c>
      <c r="C20" s="8" t="s">
        <v>581</v>
      </c>
      <c r="D20" s="9" t="s">
        <v>727</v>
      </c>
    </row>
    <row r="21" spans="1:4" ht="21.75" customHeight="1">
      <c r="A21" s="3" t="s">
        <v>41</v>
      </c>
      <c r="B21" s="8" t="s">
        <v>454</v>
      </c>
      <c r="C21" s="8" t="s">
        <v>532</v>
      </c>
      <c r="D21" s="9" t="s">
        <v>711</v>
      </c>
    </row>
    <row r="22" spans="1:4" ht="21.75" customHeight="1">
      <c r="A22" s="3" t="s">
        <v>42</v>
      </c>
      <c r="B22" s="8" t="s">
        <v>709</v>
      </c>
      <c r="C22" s="8" t="s">
        <v>733</v>
      </c>
      <c r="D22" s="9" t="s">
        <v>734</v>
      </c>
    </row>
  </sheetData>
  <sheetProtection/>
  <autoFilter ref="A3:D3">
    <sortState ref="A4:D22">
      <sortCondition sortBy="value" ref="B4:B22"/>
    </sortState>
  </autoFilter>
  <mergeCells count="1">
    <mergeCell ref="A2:D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zoomScalePageLayoutView="0" workbookViewId="0" topLeftCell="A1">
      <selection activeCell="C20" sqref="C20"/>
    </sheetView>
  </sheetViews>
  <sheetFormatPr defaultColWidth="9.140625" defaultRowHeight="19.5" customHeight="1"/>
  <cols>
    <col min="1" max="2" width="20.57421875" style="1" customWidth="1"/>
    <col min="3" max="3" width="34.140625" style="1" customWidth="1"/>
    <col min="4" max="4" width="24.140625" style="1" customWidth="1"/>
    <col min="5" max="235" width="9.00390625" style="1" customWidth="1"/>
    <col min="236" max="237" width="8.8515625" style="1" bestFit="1" customWidth="1"/>
    <col min="238" max="238" width="25.7109375" style="1" bestFit="1" customWidth="1"/>
    <col min="239" max="239" width="11.421875" style="1" bestFit="1" customWidth="1"/>
    <col min="240" max="240" width="11.421875" style="1" customWidth="1"/>
    <col min="241" max="241" width="11.421875" style="1" bestFit="1" customWidth="1"/>
    <col min="242" max="244" width="11.421875" style="1" customWidth="1"/>
    <col min="245" max="16384" width="9.00390625" style="1" customWidth="1"/>
  </cols>
  <sheetData>
    <row r="1" ht="19.5" customHeight="1">
      <c r="A1" s="4" t="s">
        <v>7</v>
      </c>
    </row>
    <row r="2" spans="1:4" ht="30.75" customHeight="1">
      <c r="A2" s="59" t="s">
        <v>600</v>
      </c>
      <c r="B2" s="59"/>
      <c r="C2" s="59"/>
      <c r="D2" s="59"/>
    </row>
    <row r="3" spans="1:4" ht="21.75" customHeight="1">
      <c r="A3" s="6" t="s">
        <v>8</v>
      </c>
      <c r="B3" s="2" t="s">
        <v>0</v>
      </c>
      <c r="C3" s="2" t="s">
        <v>1</v>
      </c>
      <c r="D3" s="2" t="s">
        <v>597</v>
      </c>
    </row>
    <row r="4" spans="1:4" ht="21.75" customHeight="1">
      <c r="A4" s="31" t="s">
        <v>10</v>
      </c>
      <c r="B4" s="8" t="s">
        <v>27</v>
      </c>
      <c r="C4" s="8" t="s">
        <v>144</v>
      </c>
      <c r="D4" s="9" t="s">
        <v>742</v>
      </c>
    </row>
    <row r="5" spans="1:4" ht="21.75" customHeight="1">
      <c r="A5" s="31" t="s">
        <v>4</v>
      </c>
      <c r="B5" s="8" t="s">
        <v>386</v>
      </c>
      <c r="C5" s="8" t="s">
        <v>743</v>
      </c>
      <c r="D5" s="9" t="s">
        <v>744</v>
      </c>
    </row>
    <row r="6" spans="1:4" ht="21.75" customHeight="1">
      <c r="A6" s="31" t="s">
        <v>5</v>
      </c>
      <c r="B6" s="8" t="s">
        <v>741</v>
      </c>
      <c r="C6" s="8" t="s">
        <v>540</v>
      </c>
      <c r="D6" s="9" t="s">
        <v>745</v>
      </c>
    </row>
    <row r="7" spans="1:4" ht="21.75" customHeight="1">
      <c r="A7" s="31" t="s">
        <v>6</v>
      </c>
      <c r="B7" s="8" t="s">
        <v>740</v>
      </c>
      <c r="C7" s="8" t="s">
        <v>746</v>
      </c>
      <c r="D7" s="9" t="s">
        <v>747</v>
      </c>
    </row>
    <row r="8" spans="1:4" ht="21.75" customHeight="1">
      <c r="A8" s="31" t="s">
        <v>28</v>
      </c>
      <c r="B8" s="8" t="s">
        <v>325</v>
      </c>
      <c r="C8" s="8" t="s">
        <v>329</v>
      </c>
      <c r="D8" s="9" t="s">
        <v>748</v>
      </c>
    </row>
    <row r="9" spans="1:4" ht="21.75" customHeight="1">
      <c r="A9" s="31" t="s">
        <v>29</v>
      </c>
      <c r="B9" s="8" t="s">
        <v>739</v>
      </c>
      <c r="C9" s="8" t="s">
        <v>147</v>
      </c>
      <c r="D9" s="9" t="s">
        <v>749</v>
      </c>
    </row>
    <row r="10" spans="1:4" ht="21.75" customHeight="1">
      <c r="A10" s="31" t="s">
        <v>30</v>
      </c>
      <c r="B10" s="8" t="s">
        <v>738</v>
      </c>
      <c r="C10" s="8" t="s">
        <v>750</v>
      </c>
      <c r="D10" s="9" t="s">
        <v>751</v>
      </c>
    </row>
    <row r="11" spans="1:4" ht="21.75" customHeight="1">
      <c r="A11" s="31" t="s">
        <v>31</v>
      </c>
      <c r="B11" s="8" t="s">
        <v>545</v>
      </c>
      <c r="C11" s="8" t="s">
        <v>582</v>
      </c>
      <c r="D11" s="9" t="s">
        <v>752</v>
      </c>
    </row>
    <row r="12" spans="1:4" ht="21.75" customHeight="1">
      <c r="A12" s="31" t="s">
        <v>32</v>
      </c>
      <c r="B12" s="8" t="s">
        <v>427</v>
      </c>
      <c r="C12" s="8" t="s">
        <v>753</v>
      </c>
      <c r="D12" s="9" t="s">
        <v>754</v>
      </c>
    </row>
    <row r="13" spans="1:4" ht="21.75" customHeight="1">
      <c r="A13" s="31" t="s">
        <v>33</v>
      </c>
      <c r="B13" s="8" t="s">
        <v>707</v>
      </c>
      <c r="C13" s="8" t="s">
        <v>731</v>
      </c>
      <c r="D13" s="9" t="s">
        <v>755</v>
      </c>
    </row>
    <row r="14" spans="1:4" ht="21.75" customHeight="1">
      <c r="A14" s="31" t="s">
        <v>34</v>
      </c>
      <c r="B14" s="8" t="s">
        <v>451</v>
      </c>
      <c r="C14" s="8" t="s">
        <v>581</v>
      </c>
      <c r="D14" s="9" t="s">
        <v>756</v>
      </c>
    </row>
    <row r="15" spans="1:4" ht="21.75" customHeight="1">
      <c r="A15" s="31" t="s">
        <v>35</v>
      </c>
      <c r="B15" s="8" t="s">
        <v>165</v>
      </c>
      <c r="C15" s="8" t="s">
        <v>580</v>
      </c>
      <c r="D15" s="9" t="s">
        <v>757</v>
      </c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</sheetData>
  <sheetProtection/>
  <autoFilter ref="A3:D3">
    <sortState ref="A4:D15">
      <sortCondition sortBy="value" ref="A4:A15"/>
    </sortState>
  </autoFilter>
  <mergeCells count="1">
    <mergeCell ref="A2:D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workbookViewId="0" topLeftCell="A1">
      <selection activeCell="D16" sqref="D16"/>
    </sheetView>
  </sheetViews>
  <sheetFormatPr defaultColWidth="9.140625" defaultRowHeight="19.5" customHeight="1"/>
  <cols>
    <col min="1" max="2" width="20.57421875" style="1" customWidth="1"/>
    <col min="3" max="3" width="34.140625" style="1" customWidth="1"/>
    <col min="4" max="4" width="24.140625" style="1" customWidth="1"/>
    <col min="5" max="235" width="9.00390625" style="1" customWidth="1"/>
    <col min="236" max="237" width="8.8515625" style="1" bestFit="1" customWidth="1"/>
    <col min="238" max="238" width="25.7109375" style="1" bestFit="1" customWidth="1"/>
    <col min="239" max="239" width="11.421875" style="1" bestFit="1" customWidth="1"/>
    <col min="240" max="240" width="11.421875" style="1" customWidth="1"/>
    <col min="241" max="241" width="11.421875" style="1" bestFit="1" customWidth="1"/>
    <col min="242" max="244" width="11.421875" style="1" customWidth="1"/>
    <col min="245" max="16384" width="9.00390625" style="1" customWidth="1"/>
  </cols>
  <sheetData>
    <row r="1" ht="19.5" customHeight="1">
      <c r="A1" s="4" t="s">
        <v>14</v>
      </c>
    </row>
    <row r="2" spans="1:4" ht="30.75" customHeight="1">
      <c r="A2" s="59" t="s">
        <v>601</v>
      </c>
      <c r="B2" s="59"/>
      <c r="C2" s="59"/>
      <c r="D2" s="59"/>
    </row>
    <row r="3" spans="1:4" ht="21.75" customHeight="1">
      <c r="A3" s="6" t="s">
        <v>8</v>
      </c>
      <c r="B3" s="2" t="s">
        <v>0</v>
      </c>
      <c r="C3" s="2" t="s">
        <v>1</v>
      </c>
      <c r="D3" s="2" t="s">
        <v>597</v>
      </c>
    </row>
    <row r="4" spans="1:4" ht="21.75" customHeight="1">
      <c r="A4" s="3" t="s">
        <v>10</v>
      </c>
      <c r="B4" s="8" t="s">
        <v>763</v>
      </c>
      <c r="C4" s="8" t="s">
        <v>773</v>
      </c>
      <c r="D4" s="9" t="s">
        <v>774</v>
      </c>
    </row>
    <row r="5" spans="1:4" ht="21.75" customHeight="1">
      <c r="A5" s="3" t="s">
        <v>4</v>
      </c>
      <c r="B5" s="8" t="s">
        <v>442</v>
      </c>
      <c r="C5" s="8" t="s">
        <v>775</v>
      </c>
      <c r="D5" s="9" t="s">
        <v>776</v>
      </c>
    </row>
    <row r="6" spans="1:4" ht="21.75" customHeight="1">
      <c r="A6" s="3" t="s">
        <v>5</v>
      </c>
      <c r="B6" s="8" t="s">
        <v>388</v>
      </c>
      <c r="C6" s="8" t="s">
        <v>777</v>
      </c>
      <c r="D6" s="9" t="s">
        <v>778</v>
      </c>
    </row>
    <row r="7" spans="1:4" ht="21.75" customHeight="1">
      <c r="A7" s="3" t="s">
        <v>6</v>
      </c>
      <c r="B7" s="8" t="s">
        <v>421</v>
      </c>
      <c r="C7" s="8" t="s">
        <v>779</v>
      </c>
      <c r="D7" s="9" t="s">
        <v>780</v>
      </c>
    </row>
    <row r="8" spans="1:4" ht="21.75" customHeight="1">
      <c r="A8" s="3" t="s">
        <v>28</v>
      </c>
      <c r="B8" s="8" t="s">
        <v>766</v>
      </c>
      <c r="C8" s="8" t="s">
        <v>781</v>
      </c>
      <c r="D8" s="9" t="s">
        <v>782</v>
      </c>
    </row>
    <row r="9" spans="1:4" ht="21.75" customHeight="1">
      <c r="A9" s="3" t="s">
        <v>29</v>
      </c>
      <c r="B9" s="8" t="s">
        <v>390</v>
      </c>
      <c r="C9" s="8" t="s">
        <v>783</v>
      </c>
      <c r="D9" s="9" t="s">
        <v>784</v>
      </c>
    </row>
    <row r="10" spans="1:4" ht="21.75" customHeight="1">
      <c r="A10" s="3" t="s">
        <v>30</v>
      </c>
      <c r="B10" s="8" t="s">
        <v>707</v>
      </c>
      <c r="C10" s="8" t="s">
        <v>731</v>
      </c>
      <c r="D10" s="9" t="s">
        <v>785</v>
      </c>
    </row>
    <row r="11" spans="1:4" ht="21.75" customHeight="1">
      <c r="A11" s="3" t="s">
        <v>31</v>
      </c>
      <c r="B11" s="8" t="s">
        <v>759</v>
      </c>
      <c r="C11" s="8" t="s">
        <v>786</v>
      </c>
      <c r="D11" s="9" t="s">
        <v>787</v>
      </c>
    </row>
    <row r="12" spans="1:4" ht="21.75" customHeight="1">
      <c r="A12" s="3" t="s">
        <v>32</v>
      </c>
      <c r="B12" s="8" t="s">
        <v>223</v>
      </c>
      <c r="C12" s="8" t="s">
        <v>788</v>
      </c>
      <c r="D12" s="9" t="s">
        <v>789</v>
      </c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</sheetData>
  <sheetProtection/>
  <autoFilter ref="A3:D3">
    <sortState ref="A4:D12">
      <sortCondition sortBy="value" ref="B4:B12"/>
    </sortState>
  </autoFilter>
  <mergeCells count="1">
    <mergeCell ref="A2:D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6.421875" style="71" bestFit="1" customWidth="1"/>
    <col min="2" max="2" width="8.8515625" style="71" bestFit="1" customWidth="1"/>
    <col min="3" max="3" width="25.7109375" style="71" bestFit="1" customWidth="1"/>
    <col min="4" max="4" width="11.421875" style="73" customWidth="1"/>
    <col min="5" max="7" width="6.57421875" style="73" customWidth="1"/>
    <col min="8" max="8" width="11.421875" style="73" customWidth="1"/>
    <col min="9" max="11" width="6.57421875" style="71" customWidth="1"/>
    <col min="12" max="12" width="11.421875" style="73" customWidth="1"/>
    <col min="13" max="15" width="6.57421875" style="71" customWidth="1"/>
    <col min="16" max="16" width="11.421875" style="73" customWidth="1"/>
    <col min="17" max="19" width="6.57421875" style="71" customWidth="1"/>
    <col min="20" max="16384" width="9.00390625" style="71" customWidth="1"/>
  </cols>
  <sheetData>
    <row r="1" spans="1:3" ht="19.5" customHeight="1">
      <c r="A1" s="71" t="s">
        <v>2</v>
      </c>
      <c r="C1" s="72"/>
    </row>
    <row r="2" spans="1:19" ht="30.75" customHeight="1">
      <c r="A2" s="74" t="s">
        <v>602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3.5">
      <c r="A3" s="75" t="s">
        <v>608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8.75" customHeight="1">
      <c r="A4" s="76" t="s">
        <v>11</v>
      </c>
      <c r="B4" s="76" t="s">
        <v>12</v>
      </c>
      <c r="C4" s="76" t="s">
        <v>13</v>
      </c>
      <c r="D4" s="77" t="s">
        <v>603</v>
      </c>
      <c r="E4" s="78"/>
      <c r="F4" s="78"/>
      <c r="G4" s="79"/>
      <c r="H4" s="77" t="s">
        <v>604</v>
      </c>
      <c r="I4" s="78"/>
      <c r="J4" s="78"/>
      <c r="K4" s="79"/>
      <c r="L4" s="77" t="s">
        <v>605</v>
      </c>
      <c r="M4" s="78"/>
      <c r="N4" s="78"/>
      <c r="O4" s="79"/>
      <c r="P4" s="77" t="s">
        <v>606</v>
      </c>
      <c r="Q4" s="78"/>
      <c r="R4" s="78"/>
      <c r="S4" s="79"/>
    </row>
    <row r="5" spans="1:19" ht="18.75" customHeight="1">
      <c r="A5" s="80"/>
      <c r="B5" s="80"/>
      <c r="C5" s="80"/>
      <c r="D5" s="81" t="s">
        <v>274</v>
      </c>
      <c r="E5" s="81" t="s">
        <v>275</v>
      </c>
      <c r="F5" s="81" t="s">
        <v>276</v>
      </c>
      <c r="G5" s="81" t="s">
        <v>277</v>
      </c>
      <c r="H5" s="81" t="s">
        <v>274</v>
      </c>
      <c r="I5" s="81" t="s">
        <v>275</v>
      </c>
      <c r="J5" s="81" t="s">
        <v>276</v>
      </c>
      <c r="K5" s="81" t="s">
        <v>277</v>
      </c>
      <c r="L5" s="81" t="s">
        <v>274</v>
      </c>
      <c r="M5" s="81" t="s">
        <v>275</v>
      </c>
      <c r="N5" s="81" t="s">
        <v>276</v>
      </c>
      <c r="O5" s="81" t="s">
        <v>277</v>
      </c>
      <c r="P5" s="81" t="s">
        <v>274</v>
      </c>
      <c r="Q5" s="81" t="s">
        <v>275</v>
      </c>
      <c r="R5" s="81" t="s">
        <v>276</v>
      </c>
      <c r="S5" s="81" t="s">
        <v>277</v>
      </c>
    </row>
    <row r="6" spans="1:19" ht="18.75" customHeight="1">
      <c r="A6" s="82" t="s">
        <v>804</v>
      </c>
      <c r="B6" s="82" t="s">
        <v>459</v>
      </c>
      <c r="C6" s="88" t="s">
        <v>460</v>
      </c>
      <c r="D6" s="89"/>
      <c r="E6" s="89"/>
      <c r="F6" s="89"/>
      <c r="G6" s="85"/>
      <c r="H6" s="87" t="s">
        <v>381</v>
      </c>
      <c r="I6" s="87" t="s">
        <v>236</v>
      </c>
      <c r="J6" s="87" t="s">
        <v>236</v>
      </c>
      <c r="K6" s="70" t="s">
        <v>607</v>
      </c>
      <c r="L6" s="86"/>
      <c r="M6" s="86"/>
      <c r="N6" s="85"/>
      <c r="O6" s="85"/>
      <c r="P6" s="85"/>
      <c r="Q6" s="85"/>
      <c r="R6" s="85"/>
      <c r="S6" s="85"/>
    </row>
    <row r="7" spans="1:19" ht="18.75" customHeight="1">
      <c r="A7" s="82" t="s">
        <v>805</v>
      </c>
      <c r="B7" s="82" t="s">
        <v>25</v>
      </c>
      <c r="C7" s="88" t="s">
        <v>26</v>
      </c>
      <c r="D7" s="89"/>
      <c r="E7" s="89"/>
      <c r="F7" s="89"/>
      <c r="G7" s="85"/>
      <c r="H7" s="85" t="s">
        <v>670</v>
      </c>
      <c r="I7" s="70" t="s">
        <v>235</v>
      </c>
      <c r="J7" s="70" t="s">
        <v>607</v>
      </c>
      <c r="K7" s="70" t="s">
        <v>607</v>
      </c>
      <c r="L7" s="86"/>
      <c r="M7" s="86"/>
      <c r="N7" s="85"/>
      <c r="O7" s="85"/>
      <c r="P7" s="85"/>
      <c r="Q7" s="85"/>
      <c r="R7" s="85"/>
      <c r="S7" s="85"/>
    </row>
    <row r="8" spans="1:19" ht="18.75" customHeight="1">
      <c r="A8" s="82" t="s">
        <v>331</v>
      </c>
      <c r="B8" s="68" t="s">
        <v>326</v>
      </c>
      <c r="C8" s="68" t="s">
        <v>327</v>
      </c>
      <c r="D8" s="90"/>
      <c r="E8" s="90"/>
      <c r="F8" s="90"/>
      <c r="G8" s="90"/>
      <c r="H8" s="90"/>
      <c r="I8" s="90"/>
      <c r="J8" s="90"/>
      <c r="K8" s="90"/>
      <c r="L8" s="87" t="s">
        <v>563</v>
      </c>
      <c r="M8" s="70" t="s">
        <v>607</v>
      </c>
      <c r="N8" s="87" t="s">
        <v>236</v>
      </c>
      <c r="O8" s="70" t="s">
        <v>607</v>
      </c>
      <c r="P8" s="91"/>
      <c r="Q8" s="90"/>
      <c r="R8" s="90"/>
      <c r="S8" s="90"/>
    </row>
    <row r="9" spans="1:19" ht="18.75" customHeight="1">
      <c r="A9" s="82" t="s">
        <v>332</v>
      </c>
      <c r="B9" s="82" t="s">
        <v>457</v>
      </c>
      <c r="C9" s="88" t="s">
        <v>458</v>
      </c>
      <c r="D9" s="89"/>
      <c r="E9" s="89"/>
      <c r="F9" s="89"/>
      <c r="G9" s="85"/>
      <c r="H9" s="85" t="s">
        <v>380</v>
      </c>
      <c r="I9" s="70" t="s">
        <v>235</v>
      </c>
      <c r="J9" s="70" t="s">
        <v>607</v>
      </c>
      <c r="K9" s="70" t="s">
        <v>607</v>
      </c>
      <c r="L9" s="86"/>
      <c r="M9" s="86"/>
      <c r="N9" s="85"/>
      <c r="O9" s="85"/>
      <c r="P9" s="85"/>
      <c r="Q9" s="85"/>
      <c r="R9" s="85"/>
      <c r="S9" s="85"/>
    </row>
    <row r="10" spans="1:19" ht="18.75" customHeight="1">
      <c r="A10" s="82" t="s">
        <v>333</v>
      </c>
      <c r="B10" s="82" t="s">
        <v>177</v>
      </c>
      <c r="C10" s="88" t="s">
        <v>178</v>
      </c>
      <c r="D10" s="84" t="s">
        <v>249</v>
      </c>
      <c r="E10" s="70" t="s">
        <v>235</v>
      </c>
      <c r="F10" s="70" t="s">
        <v>235</v>
      </c>
      <c r="G10" s="70" t="s">
        <v>607</v>
      </c>
      <c r="H10" s="85"/>
      <c r="I10" s="85"/>
      <c r="J10" s="85"/>
      <c r="K10" s="85"/>
      <c r="L10" s="86"/>
      <c r="M10" s="86"/>
      <c r="N10" s="85"/>
      <c r="O10" s="85"/>
      <c r="P10" s="85"/>
      <c r="Q10" s="85"/>
      <c r="R10" s="85"/>
      <c r="S10" s="85"/>
    </row>
    <row r="11" spans="1:19" ht="18.75" customHeight="1">
      <c r="A11" s="82" t="s">
        <v>280</v>
      </c>
      <c r="B11" s="82" t="s">
        <v>152</v>
      </c>
      <c r="C11" s="88" t="s">
        <v>153</v>
      </c>
      <c r="D11" s="84" t="s">
        <v>238</v>
      </c>
      <c r="E11" s="70" t="s">
        <v>659</v>
      </c>
      <c r="F11" s="70" t="s">
        <v>660</v>
      </c>
      <c r="G11" s="70" t="s">
        <v>607</v>
      </c>
      <c r="H11" s="84" t="s">
        <v>334</v>
      </c>
      <c r="I11" s="70" t="s">
        <v>661</v>
      </c>
      <c r="J11" s="70" t="s">
        <v>662</v>
      </c>
      <c r="K11" s="70" t="s">
        <v>607</v>
      </c>
      <c r="L11" s="85" t="s">
        <v>557</v>
      </c>
      <c r="M11" s="70" t="s">
        <v>235</v>
      </c>
      <c r="N11" s="70" t="s">
        <v>607</v>
      </c>
      <c r="O11" s="70" t="s">
        <v>607</v>
      </c>
      <c r="P11" s="85"/>
      <c r="Q11" s="85"/>
      <c r="R11" s="85"/>
      <c r="S11" s="85"/>
    </row>
    <row r="12" spans="1:19" ht="18.75" customHeight="1">
      <c r="A12" s="82" t="s">
        <v>281</v>
      </c>
      <c r="B12" s="68" t="s">
        <v>211</v>
      </c>
      <c r="C12" s="68" t="s">
        <v>212</v>
      </c>
      <c r="D12" s="84" t="s">
        <v>264</v>
      </c>
      <c r="E12" s="70" t="s">
        <v>235</v>
      </c>
      <c r="F12" s="70" t="s">
        <v>235</v>
      </c>
      <c r="G12" s="70" t="s">
        <v>607</v>
      </c>
      <c r="H12" s="85"/>
      <c r="I12" s="85"/>
      <c r="J12" s="85"/>
      <c r="K12" s="85"/>
      <c r="L12" s="86"/>
      <c r="M12" s="86"/>
      <c r="N12" s="85"/>
      <c r="O12" s="85"/>
      <c r="P12" s="85"/>
      <c r="Q12" s="85"/>
      <c r="R12" s="85"/>
      <c r="S12" s="85"/>
    </row>
    <row r="13" spans="1:19" ht="18.75" customHeight="1">
      <c r="A13" s="82" t="s">
        <v>282</v>
      </c>
      <c r="B13" s="82" t="s">
        <v>154</v>
      </c>
      <c r="C13" s="88" t="s">
        <v>155</v>
      </c>
      <c r="D13" s="84" t="s">
        <v>239</v>
      </c>
      <c r="E13" s="70" t="s">
        <v>235</v>
      </c>
      <c r="F13" s="70" t="s">
        <v>607</v>
      </c>
      <c r="G13" s="70" t="s">
        <v>607</v>
      </c>
      <c r="H13" s="86"/>
      <c r="I13" s="86"/>
      <c r="J13" s="85"/>
      <c r="K13" s="85"/>
      <c r="L13" s="86"/>
      <c r="M13" s="86"/>
      <c r="N13" s="85"/>
      <c r="O13" s="85"/>
      <c r="P13" s="85"/>
      <c r="Q13" s="85"/>
      <c r="R13" s="85"/>
      <c r="S13" s="85"/>
    </row>
    <row r="14" spans="1:19" ht="18.75" customHeight="1">
      <c r="A14" s="82" t="s">
        <v>283</v>
      </c>
      <c r="B14" s="82" t="s">
        <v>617</v>
      </c>
      <c r="C14" s="88" t="s">
        <v>624</v>
      </c>
      <c r="D14" s="89"/>
      <c r="E14" s="89"/>
      <c r="F14" s="89"/>
      <c r="G14" s="85"/>
      <c r="H14" s="87" t="s">
        <v>630</v>
      </c>
      <c r="I14" s="87" t="s">
        <v>236</v>
      </c>
      <c r="J14" s="70" t="s">
        <v>667</v>
      </c>
      <c r="K14" s="70" t="s">
        <v>665</v>
      </c>
      <c r="L14" s="86"/>
      <c r="M14" s="86"/>
      <c r="N14" s="85"/>
      <c r="O14" s="85"/>
      <c r="P14" s="85"/>
      <c r="Q14" s="85"/>
      <c r="R14" s="85"/>
      <c r="S14" s="85"/>
    </row>
    <row r="15" spans="1:19" ht="18.75" customHeight="1">
      <c r="A15" s="82" t="s">
        <v>284</v>
      </c>
      <c r="B15" s="82" t="s">
        <v>384</v>
      </c>
      <c r="C15" s="88" t="s">
        <v>385</v>
      </c>
      <c r="D15" s="89"/>
      <c r="E15" s="89"/>
      <c r="F15" s="89"/>
      <c r="G15" s="85"/>
      <c r="H15" s="86"/>
      <c r="I15" s="86"/>
      <c r="J15" s="85"/>
      <c r="K15" s="85"/>
      <c r="L15" s="87" t="s">
        <v>568</v>
      </c>
      <c r="M15" s="87" t="s">
        <v>236</v>
      </c>
      <c r="N15" s="87" t="s">
        <v>236</v>
      </c>
      <c r="O15" s="87" t="s">
        <v>236</v>
      </c>
      <c r="P15" s="85"/>
      <c r="Q15" s="85"/>
      <c r="R15" s="85"/>
      <c r="S15" s="85"/>
    </row>
    <row r="16" spans="1:19" ht="18.75" customHeight="1">
      <c r="A16" s="82" t="s">
        <v>285</v>
      </c>
      <c r="B16" s="68" t="s">
        <v>642</v>
      </c>
      <c r="C16" s="68" t="s">
        <v>650</v>
      </c>
      <c r="D16" s="87" t="s">
        <v>655</v>
      </c>
      <c r="E16" s="87" t="s">
        <v>236</v>
      </c>
      <c r="F16" s="87" t="s">
        <v>236</v>
      </c>
      <c r="G16" s="70" t="s">
        <v>665</v>
      </c>
      <c r="H16" s="85"/>
      <c r="I16" s="85"/>
      <c r="J16" s="85"/>
      <c r="K16" s="85"/>
      <c r="L16" s="86"/>
      <c r="M16" s="86"/>
      <c r="N16" s="85"/>
      <c r="O16" s="85"/>
      <c r="P16" s="85"/>
      <c r="Q16" s="85"/>
      <c r="R16" s="85"/>
      <c r="S16" s="85"/>
    </row>
    <row r="17" spans="1:19" ht="18.75" customHeight="1">
      <c r="A17" s="82" t="s">
        <v>286</v>
      </c>
      <c r="B17" s="68" t="s">
        <v>635</v>
      </c>
      <c r="C17" s="68" t="s">
        <v>643</v>
      </c>
      <c r="D17" s="87" t="s">
        <v>656</v>
      </c>
      <c r="E17" s="87" t="s">
        <v>236</v>
      </c>
      <c r="F17" s="87" t="s">
        <v>236</v>
      </c>
      <c r="G17" s="70" t="s">
        <v>666</v>
      </c>
      <c r="H17" s="85"/>
      <c r="I17" s="85"/>
      <c r="J17" s="85"/>
      <c r="K17" s="85"/>
      <c r="L17" s="86"/>
      <c r="M17" s="86"/>
      <c r="N17" s="85"/>
      <c r="O17" s="85"/>
      <c r="P17" s="85"/>
      <c r="Q17" s="85"/>
      <c r="R17" s="85"/>
      <c r="S17" s="85"/>
    </row>
    <row r="18" spans="1:19" ht="18.75" customHeight="1">
      <c r="A18" s="82" t="s">
        <v>287</v>
      </c>
      <c r="B18" s="68" t="s">
        <v>467</v>
      </c>
      <c r="C18" s="68" t="s">
        <v>468</v>
      </c>
      <c r="D18" s="84" t="s">
        <v>791</v>
      </c>
      <c r="E18" s="70" t="s">
        <v>235</v>
      </c>
      <c r="F18" s="70" t="s">
        <v>235</v>
      </c>
      <c r="G18" s="70" t="s">
        <v>651</v>
      </c>
      <c r="H18" s="85" t="s">
        <v>800</v>
      </c>
      <c r="I18" s="70" t="s">
        <v>235</v>
      </c>
      <c r="J18" s="70" t="s">
        <v>235</v>
      </c>
      <c r="K18" s="70" t="s">
        <v>278</v>
      </c>
      <c r="L18" s="86"/>
      <c r="M18" s="86"/>
      <c r="N18" s="85"/>
      <c r="O18" s="85"/>
      <c r="P18" s="85"/>
      <c r="Q18" s="85"/>
      <c r="R18" s="85"/>
      <c r="S18" s="85"/>
    </row>
    <row r="19" spans="1:19" ht="18.75" customHeight="1">
      <c r="A19" s="82" t="s">
        <v>288</v>
      </c>
      <c r="B19" s="68" t="s">
        <v>465</v>
      </c>
      <c r="C19" s="68" t="s">
        <v>466</v>
      </c>
      <c r="D19" s="86"/>
      <c r="E19" s="86"/>
      <c r="F19" s="85"/>
      <c r="G19" s="85"/>
      <c r="H19" s="85" t="s">
        <v>799</v>
      </c>
      <c r="I19" s="70" t="s">
        <v>235</v>
      </c>
      <c r="J19" s="70" t="s">
        <v>278</v>
      </c>
      <c r="K19" s="70" t="s">
        <v>278</v>
      </c>
      <c r="L19" s="86"/>
      <c r="M19" s="86"/>
      <c r="N19" s="85"/>
      <c r="O19" s="85"/>
      <c r="P19" s="85"/>
      <c r="Q19" s="85"/>
      <c r="R19" s="85"/>
      <c r="S19" s="85"/>
    </row>
    <row r="20" spans="1:19" ht="18.75" customHeight="1">
      <c r="A20" s="82" t="s">
        <v>289</v>
      </c>
      <c r="B20" s="82" t="s">
        <v>396</v>
      </c>
      <c r="C20" s="88" t="s">
        <v>397</v>
      </c>
      <c r="D20" s="89"/>
      <c r="E20" s="89"/>
      <c r="F20" s="89"/>
      <c r="G20" s="85"/>
      <c r="H20" s="87" t="s">
        <v>350</v>
      </c>
      <c r="I20" s="87" t="s">
        <v>236</v>
      </c>
      <c r="J20" s="87" t="s">
        <v>236</v>
      </c>
      <c r="K20" s="87" t="s">
        <v>236</v>
      </c>
      <c r="L20" s="86"/>
      <c r="M20" s="86"/>
      <c r="N20" s="85"/>
      <c r="O20" s="85"/>
      <c r="P20" s="85"/>
      <c r="Q20" s="85"/>
      <c r="R20" s="85"/>
      <c r="S20" s="85"/>
    </row>
    <row r="21" spans="1:19" ht="18.75" customHeight="1">
      <c r="A21" s="82" t="s">
        <v>290</v>
      </c>
      <c r="B21" s="68" t="s">
        <v>219</v>
      </c>
      <c r="C21" s="68" t="s">
        <v>220</v>
      </c>
      <c r="D21" s="84" t="s">
        <v>268</v>
      </c>
      <c r="E21" s="70" t="s">
        <v>235</v>
      </c>
      <c r="F21" s="70" t="s">
        <v>235</v>
      </c>
      <c r="G21" s="70" t="s">
        <v>607</v>
      </c>
      <c r="H21" s="85"/>
      <c r="I21" s="85"/>
      <c r="J21" s="85"/>
      <c r="K21" s="85"/>
      <c r="L21" s="86"/>
      <c r="M21" s="86"/>
      <c r="N21" s="85"/>
      <c r="O21" s="85"/>
      <c r="P21" s="85"/>
      <c r="Q21" s="85"/>
      <c r="R21" s="85"/>
      <c r="S21" s="85"/>
    </row>
    <row r="22" spans="1:19" ht="18.75" customHeight="1">
      <c r="A22" s="82" t="s">
        <v>291</v>
      </c>
      <c r="B22" s="82" t="s">
        <v>440</v>
      </c>
      <c r="C22" s="88" t="s">
        <v>441</v>
      </c>
      <c r="D22" s="89"/>
      <c r="E22" s="89"/>
      <c r="F22" s="89"/>
      <c r="G22" s="85"/>
      <c r="H22" s="85" t="s">
        <v>373</v>
      </c>
      <c r="I22" s="70" t="s">
        <v>235</v>
      </c>
      <c r="J22" s="70" t="s">
        <v>607</v>
      </c>
      <c r="K22" s="70" t="s">
        <v>607</v>
      </c>
      <c r="L22" s="86"/>
      <c r="M22" s="86"/>
      <c r="N22" s="85"/>
      <c r="O22" s="85"/>
      <c r="P22" s="85"/>
      <c r="Q22" s="85"/>
      <c r="R22" s="85"/>
      <c r="S22" s="85"/>
    </row>
    <row r="23" spans="1:19" ht="18.75" customHeight="1">
      <c r="A23" s="82" t="s">
        <v>292</v>
      </c>
      <c r="B23" s="82" t="s">
        <v>621</v>
      </c>
      <c r="C23" s="88" t="s">
        <v>628</v>
      </c>
      <c r="D23" s="89"/>
      <c r="E23" s="89"/>
      <c r="F23" s="89"/>
      <c r="G23" s="85"/>
      <c r="H23" s="87" t="s">
        <v>633</v>
      </c>
      <c r="I23" s="87" t="s">
        <v>236</v>
      </c>
      <c r="J23" s="87" t="s">
        <v>236</v>
      </c>
      <c r="K23" s="87" t="s">
        <v>236</v>
      </c>
      <c r="L23" s="86"/>
      <c r="M23" s="86"/>
      <c r="N23" s="85"/>
      <c r="O23" s="85"/>
      <c r="P23" s="85"/>
      <c r="Q23" s="85"/>
      <c r="R23" s="85"/>
      <c r="S23" s="85"/>
    </row>
    <row r="24" spans="1:19" ht="18.75" customHeight="1">
      <c r="A24" s="82" t="s">
        <v>293</v>
      </c>
      <c r="B24" s="82" t="s">
        <v>196</v>
      </c>
      <c r="C24" s="88" t="s">
        <v>197</v>
      </c>
      <c r="D24" s="87" t="s">
        <v>257</v>
      </c>
      <c r="E24" s="87" t="s">
        <v>236</v>
      </c>
      <c r="F24" s="87" t="s">
        <v>236</v>
      </c>
      <c r="G24" s="70" t="s">
        <v>607</v>
      </c>
      <c r="H24" s="85"/>
      <c r="I24" s="85"/>
      <c r="J24" s="85"/>
      <c r="K24" s="85"/>
      <c r="L24" s="86"/>
      <c r="M24" s="86"/>
      <c r="N24" s="85"/>
      <c r="O24" s="85"/>
      <c r="P24" s="85"/>
      <c r="Q24" s="85"/>
      <c r="R24" s="85"/>
      <c r="S24" s="85"/>
    </row>
    <row r="25" spans="1:19" ht="18.75" customHeight="1">
      <c r="A25" s="82" t="s">
        <v>294</v>
      </c>
      <c r="B25" s="82" t="s">
        <v>202</v>
      </c>
      <c r="C25" s="88" t="s">
        <v>203</v>
      </c>
      <c r="D25" s="87" t="s">
        <v>260</v>
      </c>
      <c r="E25" s="87" t="s">
        <v>236</v>
      </c>
      <c r="F25" s="87" t="s">
        <v>236</v>
      </c>
      <c r="G25" s="70" t="s">
        <v>607</v>
      </c>
      <c r="H25" s="87" t="s">
        <v>343</v>
      </c>
      <c r="I25" s="87" t="s">
        <v>236</v>
      </c>
      <c r="J25" s="87" t="s">
        <v>236</v>
      </c>
      <c r="K25" s="87" t="s">
        <v>236</v>
      </c>
      <c r="L25" s="86"/>
      <c r="M25" s="86"/>
      <c r="N25" s="85"/>
      <c r="O25" s="85"/>
      <c r="P25" s="85"/>
      <c r="Q25" s="85"/>
      <c r="R25" s="85"/>
      <c r="S25" s="85"/>
    </row>
    <row r="26" spans="1:19" ht="18.75" customHeight="1">
      <c r="A26" s="82" t="s">
        <v>295</v>
      </c>
      <c r="B26" s="68" t="s">
        <v>636</v>
      </c>
      <c r="C26" s="68" t="s">
        <v>644</v>
      </c>
      <c r="D26" s="84" t="s">
        <v>792</v>
      </c>
      <c r="E26" s="70" t="s">
        <v>235</v>
      </c>
      <c r="F26" s="70" t="s">
        <v>651</v>
      </c>
      <c r="G26" s="70" t="s">
        <v>651</v>
      </c>
      <c r="H26" s="85"/>
      <c r="I26" s="85"/>
      <c r="J26" s="85"/>
      <c r="K26" s="85"/>
      <c r="L26" s="86"/>
      <c r="M26" s="86"/>
      <c r="N26" s="85"/>
      <c r="O26" s="85"/>
      <c r="P26" s="85"/>
      <c r="Q26" s="85"/>
      <c r="R26" s="85"/>
      <c r="S26" s="85"/>
    </row>
    <row r="27" spans="1:19" ht="18.75" customHeight="1">
      <c r="A27" s="82" t="s">
        <v>296</v>
      </c>
      <c r="B27" s="82" t="s">
        <v>412</v>
      </c>
      <c r="C27" s="88" t="s">
        <v>413</v>
      </c>
      <c r="D27" s="89"/>
      <c r="E27" s="89"/>
      <c r="F27" s="89"/>
      <c r="G27" s="85"/>
      <c r="H27" s="87" t="s">
        <v>357</v>
      </c>
      <c r="I27" s="87" t="s">
        <v>236</v>
      </c>
      <c r="J27" s="87" t="s">
        <v>236</v>
      </c>
      <c r="K27" s="70" t="s">
        <v>607</v>
      </c>
      <c r="L27" s="86"/>
      <c r="M27" s="86"/>
      <c r="N27" s="85"/>
      <c r="O27" s="85"/>
      <c r="P27" s="85"/>
      <c r="Q27" s="85"/>
      <c r="R27" s="85"/>
      <c r="S27" s="85"/>
    </row>
    <row r="28" spans="1:19" ht="18.75" customHeight="1">
      <c r="A28" s="82" t="s">
        <v>297</v>
      </c>
      <c r="B28" s="82" t="s">
        <v>452</v>
      </c>
      <c r="C28" s="88" t="s">
        <v>453</v>
      </c>
      <c r="D28" s="89"/>
      <c r="E28" s="89"/>
      <c r="F28" s="89"/>
      <c r="G28" s="85"/>
      <c r="H28" s="85" t="s">
        <v>378</v>
      </c>
      <c r="I28" s="70" t="s">
        <v>235</v>
      </c>
      <c r="J28" s="70" t="s">
        <v>607</v>
      </c>
      <c r="K28" s="70" t="s">
        <v>607</v>
      </c>
      <c r="L28" s="86"/>
      <c r="M28" s="86"/>
      <c r="N28" s="85"/>
      <c r="O28" s="85"/>
      <c r="P28" s="85"/>
      <c r="Q28" s="85"/>
      <c r="R28" s="85"/>
      <c r="S28" s="85"/>
    </row>
    <row r="29" spans="1:19" ht="18.75" customHeight="1">
      <c r="A29" s="82" t="s">
        <v>298</v>
      </c>
      <c r="B29" s="82" t="s">
        <v>198</v>
      </c>
      <c r="C29" s="88" t="s">
        <v>199</v>
      </c>
      <c r="D29" s="84" t="s">
        <v>258</v>
      </c>
      <c r="E29" s="70" t="s">
        <v>235</v>
      </c>
      <c r="F29" s="70" t="s">
        <v>235</v>
      </c>
      <c r="G29" s="70" t="s">
        <v>607</v>
      </c>
      <c r="H29" s="85"/>
      <c r="I29" s="85"/>
      <c r="J29" s="85"/>
      <c r="K29" s="85"/>
      <c r="L29" s="86"/>
      <c r="M29" s="86"/>
      <c r="N29" s="85"/>
      <c r="O29" s="85"/>
      <c r="P29" s="85"/>
      <c r="Q29" s="85"/>
      <c r="R29" s="85"/>
      <c r="S29" s="85"/>
    </row>
    <row r="30" spans="1:19" ht="18.75" customHeight="1">
      <c r="A30" s="82" t="s">
        <v>299</v>
      </c>
      <c r="B30" s="82" t="s">
        <v>408</v>
      </c>
      <c r="C30" s="88" t="s">
        <v>409</v>
      </c>
      <c r="D30" s="89"/>
      <c r="E30" s="89"/>
      <c r="F30" s="89"/>
      <c r="G30" s="85"/>
      <c r="H30" s="85" t="s">
        <v>355</v>
      </c>
      <c r="I30" s="70" t="s">
        <v>235</v>
      </c>
      <c r="J30" s="70" t="s">
        <v>607</v>
      </c>
      <c r="K30" s="70" t="s">
        <v>607</v>
      </c>
      <c r="L30" s="86"/>
      <c r="M30" s="86"/>
      <c r="N30" s="85"/>
      <c r="O30" s="85"/>
      <c r="P30" s="85"/>
      <c r="Q30" s="85"/>
      <c r="R30" s="85"/>
      <c r="S30" s="85"/>
    </row>
    <row r="31" spans="1:19" ht="18.75" customHeight="1">
      <c r="A31" s="82" t="s">
        <v>300</v>
      </c>
      <c r="B31" s="82" t="s">
        <v>402</v>
      </c>
      <c r="C31" s="88" t="s">
        <v>403</v>
      </c>
      <c r="D31" s="89"/>
      <c r="E31" s="89"/>
      <c r="F31" s="89"/>
      <c r="G31" s="85"/>
      <c r="H31" s="87" t="s">
        <v>352</v>
      </c>
      <c r="I31" s="87" t="s">
        <v>236</v>
      </c>
      <c r="J31" s="87" t="s">
        <v>236</v>
      </c>
      <c r="K31" s="87" t="s">
        <v>236</v>
      </c>
      <c r="L31" s="86"/>
      <c r="M31" s="86"/>
      <c r="N31" s="85"/>
      <c r="O31" s="85"/>
      <c r="P31" s="85"/>
      <c r="Q31" s="85"/>
      <c r="R31" s="85"/>
      <c r="S31" s="85"/>
    </row>
    <row r="32" spans="1:19" ht="18.75" customHeight="1">
      <c r="A32" s="82" t="s">
        <v>301</v>
      </c>
      <c r="B32" s="82" t="s">
        <v>398</v>
      </c>
      <c r="C32" s="88" t="s">
        <v>399</v>
      </c>
      <c r="D32" s="89"/>
      <c r="E32" s="89"/>
      <c r="F32" s="89"/>
      <c r="G32" s="85"/>
      <c r="H32" s="86"/>
      <c r="I32" s="86"/>
      <c r="J32" s="85"/>
      <c r="K32" s="85"/>
      <c r="L32" s="85" t="s">
        <v>562</v>
      </c>
      <c r="M32" s="70" t="s">
        <v>235</v>
      </c>
      <c r="N32" s="70" t="s">
        <v>607</v>
      </c>
      <c r="O32" s="70" t="s">
        <v>607</v>
      </c>
      <c r="P32" s="91"/>
      <c r="Q32" s="85"/>
      <c r="R32" s="85"/>
      <c r="S32" s="85"/>
    </row>
    <row r="33" spans="1:19" ht="18.75" customHeight="1">
      <c r="A33" s="82" t="s">
        <v>302</v>
      </c>
      <c r="B33" s="68" t="s">
        <v>543</v>
      </c>
      <c r="C33" s="68" t="s">
        <v>544</v>
      </c>
      <c r="D33" s="90"/>
      <c r="E33" s="90"/>
      <c r="F33" s="90"/>
      <c r="G33" s="90"/>
      <c r="H33" s="90"/>
      <c r="I33" s="90"/>
      <c r="J33" s="90"/>
      <c r="K33" s="90"/>
      <c r="L33" s="85" t="s">
        <v>561</v>
      </c>
      <c r="M33" s="70" t="s">
        <v>235</v>
      </c>
      <c r="N33" s="70" t="s">
        <v>607</v>
      </c>
      <c r="O33" s="70" t="s">
        <v>607</v>
      </c>
      <c r="P33" s="91"/>
      <c r="Q33" s="90"/>
      <c r="R33" s="90"/>
      <c r="S33" s="90"/>
    </row>
    <row r="34" spans="1:19" ht="18.75" customHeight="1">
      <c r="A34" s="82" t="s">
        <v>303</v>
      </c>
      <c r="B34" s="82" t="s">
        <v>386</v>
      </c>
      <c r="C34" s="88" t="s">
        <v>387</v>
      </c>
      <c r="D34" s="89"/>
      <c r="E34" s="89"/>
      <c r="F34" s="89"/>
      <c r="G34" s="85"/>
      <c r="H34" s="87" t="s">
        <v>345</v>
      </c>
      <c r="I34" s="87" t="s">
        <v>236</v>
      </c>
      <c r="J34" s="87" t="s">
        <v>236</v>
      </c>
      <c r="K34" s="87" t="s">
        <v>236</v>
      </c>
      <c r="L34" s="85"/>
      <c r="M34" s="85"/>
      <c r="N34" s="85"/>
      <c r="O34" s="85"/>
      <c r="P34" s="85"/>
      <c r="Q34" s="85"/>
      <c r="R34" s="85"/>
      <c r="S34" s="85"/>
    </row>
    <row r="35" spans="1:19" ht="18.75" customHeight="1">
      <c r="A35" s="82" t="s">
        <v>304</v>
      </c>
      <c r="B35" s="82" t="s">
        <v>156</v>
      </c>
      <c r="C35" s="88" t="s">
        <v>157</v>
      </c>
      <c r="D35" s="84" t="s">
        <v>240</v>
      </c>
      <c r="E35" s="85" t="s">
        <v>235</v>
      </c>
      <c r="F35" s="70" t="s">
        <v>235</v>
      </c>
      <c r="G35" s="70" t="s">
        <v>607</v>
      </c>
      <c r="H35" s="85" t="s">
        <v>335</v>
      </c>
      <c r="I35" s="70" t="s">
        <v>235</v>
      </c>
      <c r="J35" s="70" t="s">
        <v>607</v>
      </c>
      <c r="K35" s="70" t="s">
        <v>607</v>
      </c>
      <c r="L35" s="86"/>
      <c r="M35" s="86"/>
      <c r="N35" s="85"/>
      <c r="O35" s="85"/>
      <c r="P35" s="85"/>
      <c r="Q35" s="85"/>
      <c r="R35" s="85"/>
      <c r="S35" s="85"/>
    </row>
    <row r="36" spans="1:19" ht="18.75" customHeight="1">
      <c r="A36" s="82" t="s">
        <v>305</v>
      </c>
      <c r="B36" s="82" t="s">
        <v>18</v>
      </c>
      <c r="C36" s="88" t="s">
        <v>19</v>
      </c>
      <c r="D36" s="89"/>
      <c r="E36" s="89"/>
      <c r="F36" s="89"/>
      <c r="G36" s="85"/>
      <c r="H36" s="85" t="s">
        <v>365</v>
      </c>
      <c r="I36" s="70" t="s">
        <v>235</v>
      </c>
      <c r="J36" s="70" t="s">
        <v>607</v>
      </c>
      <c r="K36" s="70" t="s">
        <v>607</v>
      </c>
      <c r="L36" s="86"/>
      <c r="M36" s="86"/>
      <c r="N36" s="85"/>
      <c r="O36" s="85"/>
      <c r="P36" s="85"/>
      <c r="Q36" s="85"/>
      <c r="R36" s="85"/>
      <c r="S36" s="85"/>
    </row>
    <row r="37" spans="1:19" ht="18.75" customHeight="1">
      <c r="A37" s="82" t="s">
        <v>306</v>
      </c>
      <c r="B37" s="82" t="s">
        <v>179</v>
      </c>
      <c r="C37" s="88" t="s">
        <v>180</v>
      </c>
      <c r="D37" s="84" t="s">
        <v>250</v>
      </c>
      <c r="E37" s="85" t="s">
        <v>235</v>
      </c>
      <c r="F37" s="70" t="s">
        <v>235</v>
      </c>
      <c r="G37" s="70" t="s">
        <v>607</v>
      </c>
      <c r="H37" s="85"/>
      <c r="I37" s="85"/>
      <c r="J37" s="85"/>
      <c r="K37" s="85"/>
      <c r="L37" s="86"/>
      <c r="M37" s="86"/>
      <c r="N37" s="85"/>
      <c r="O37" s="85"/>
      <c r="P37" s="87" t="s">
        <v>596</v>
      </c>
      <c r="Q37" s="87" t="s">
        <v>236</v>
      </c>
      <c r="R37" s="87" t="s">
        <v>236</v>
      </c>
      <c r="S37" s="87" t="s">
        <v>236</v>
      </c>
    </row>
    <row r="38" spans="1:19" ht="18.75" customHeight="1">
      <c r="A38" s="82" t="s">
        <v>307</v>
      </c>
      <c r="B38" s="82" t="s">
        <v>471</v>
      </c>
      <c r="C38" s="88" t="s">
        <v>472</v>
      </c>
      <c r="D38" s="89"/>
      <c r="E38" s="89"/>
      <c r="F38" s="89"/>
      <c r="G38" s="85"/>
      <c r="H38" s="87" t="s">
        <v>383</v>
      </c>
      <c r="I38" s="87" t="s">
        <v>236</v>
      </c>
      <c r="J38" s="87" t="s">
        <v>236</v>
      </c>
      <c r="K38" s="87" t="s">
        <v>236</v>
      </c>
      <c r="L38" s="86"/>
      <c r="M38" s="86"/>
      <c r="N38" s="85"/>
      <c r="O38" s="85"/>
      <c r="P38" s="85"/>
      <c r="Q38" s="85"/>
      <c r="R38" s="85"/>
      <c r="S38" s="85"/>
    </row>
    <row r="39" spans="1:19" ht="18.75" customHeight="1">
      <c r="A39" s="82" t="s">
        <v>308</v>
      </c>
      <c r="B39" s="82" t="s">
        <v>469</v>
      </c>
      <c r="C39" s="88" t="s">
        <v>470</v>
      </c>
      <c r="D39" s="89"/>
      <c r="E39" s="89"/>
      <c r="F39" s="89"/>
      <c r="G39" s="85"/>
      <c r="H39" s="87" t="s">
        <v>658</v>
      </c>
      <c r="I39" s="87" t="s">
        <v>236</v>
      </c>
      <c r="J39" s="70" t="s">
        <v>665</v>
      </c>
      <c r="K39" s="70" t="s">
        <v>665</v>
      </c>
      <c r="L39" s="86"/>
      <c r="M39" s="86"/>
      <c r="N39" s="85"/>
      <c r="O39" s="85"/>
      <c r="P39" s="85"/>
      <c r="Q39" s="85"/>
      <c r="R39" s="85"/>
      <c r="S39" s="85"/>
    </row>
    <row r="40" spans="1:19" ht="18.75" customHeight="1">
      <c r="A40" s="82" t="s">
        <v>309</v>
      </c>
      <c r="B40" s="82" t="s">
        <v>432</v>
      </c>
      <c r="C40" s="88" t="s">
        <v>433</v>
      </c>
      <c r="D40" s="89"/>
      <c r="E40" s="89"/>
      <c r="F40" s="89"/>
      <c r="G40" s="85"/>
      <c r="H40" s="85" t="s">
        <v>369</v>
      </c>
      <c r="I40" s="70" t="s">
        <v>235</v>
      </c>
      <c r="J40" s="70" t="s">
        <v>803</v>
      </c>
      <c r="K40" s="70" t="s">
        <v>607</v>
      </c>
      <c r="L40" s="86"/>
      <c r="M40" s="86"/>
      <c r="N40" s="85"/>
      <c r="O40" s="85"/>
      <c r="P40" s="85"/>
      <c r="Q40" s="85"/>
      <c r="R40" s="85"/>
      <c r="S40" s="85"/>
    </row>
    <row r="41" spans="1:19" ht="18.75" customHeight="1">
      <c r="A41" s="82" t="s">
        <v>310</v>
      </c>
      <c r="B41" s="82" t="s">
        <v>192</v>
      </c>
      <c r="C41" s="88" t="s">
        <v>193</v>
      </c>
      <c r="D41" s="84" t="s">
        <v>255</v>
      </c>
      <c r="E41" s="70" t="s">
        <v>607</v>
      </c>
      <c r="F41" s="70" t="s">
        <v>235</v>
      </c>
      <c r="G41" s="70" t="s">
        <v>607</v>
      </c>
      <c r="H41" s="85"/>
      <c r="I41" s="85"/>
      <c r="J41" s="85"/>
      <c r="K41" s="85"/>
      <c r="L41" s="86"/>
      <c r="M41" s="86"/>
      <c r="N41" s="85"/>
      <c r="O41" s="85"/>
      <c r="P41" s="85"/>
      <c r="Q41" s="85"/>
      <c r="R41" s="85"/>
      <c r="S41" s="85"/>
    </row>
    <row r="42" spans="1:19" ht="18.75" customHeight="1">
      <c r="A42" s="82" t="s">
        <v>311</v>
      </c>
      <c r="B42" s="68" t="s">
        <v>209</v>
      </c>
      <c r="C42" s="68" t="s">
        <v>210</v>
      </c>
      <c r="D42" s="84" t="s">
        <v>263</v>
      </c>
      <c r="E42" s="70" t="s">
        <v>607</v>
      </c>
      <c r="F42" s="70" t="s">
        <v>235</v>
      </c>
      <c r="G42" s="70" t="s">
        <v>607</v>
      </c>
      <c r="H42" s="85"/>
      <c r="I42" s="85"/>
      <c r="J42" s="85"/>
      <c r="K42" s="85"/>
      <c r="L42" s="86"/>
      <c r="M42" s="86"/>
      <c r="N42" s="85"/>
      <c r="O42" s="85"/>
      <c r="P42" s="85"/>
      <c r="Q42" s="85"/>
      <c r="R42" s="85"/>
      <c r="S42" s="85"/>
    </row>
    <row r="43" spans="1:19" ht="18.75" customHeight="1">
      <c r="A43" s="82" t="s">
        <v>312</v>
      </c>
      <c r="B43" s="82" t="s">
        <v>442</v>
      </c>
      <c r="C43" s="88" t="s">
        <v>443</v>
      </c>
      <c r="D43" s="89"/>
      <c r="E43" s="89"/>
      <c r="F43" s="89"/>
      <c r="G43" s="85"/>
      <c r="H43" s="85" t="s">
        <v>374</v>
      </c>
      <c r="I43" s="70" t="s">
        <v>235</v>
      </c>
      <c r="J43" s="70" t="s">
        <v>607</v>
      </c>
      <c r="K43" s="70" t="s">
        <v>607</v>
      </c>
      <c r="L43" s="86"/>
      <c r="M43" s="86"/>
      <c r="N43" s="85"/>
      <c r="O43" s="85"/>
      <c r="P43" s="85" t="s">
        <v>587</v>
      </c>
      <c r="Q43" s="85" t="s">
        <v>663</v>
      </c>
      <c r="R43" s="70" t="s">
        <v>607</v>
      </c>
      <c r="S43" s="70" t="s">
        <v>607</v>
      </c>
    </row>
    <row r="44" spans="1:19" ht="18.75" customHeight="1">
      <c r="A44" s="82" t="s">
        <v>313</v>
      </c>
      <c r="B44" s="68" t="s">
        <v>641</v>
      </c>
      <c r="C44" s="68" t="s">
        <v>649</v>
      </c>
      <c r="D44" s="87" t="s">
        <v>654</v>
      </c>
      <c r="E44" s="70" t="s">
        <v>665</v>
      </c>
      <c r="F44" s="87" t="s">
        <v>236</v>
      </c>
      <c r="G44" s="70" t="s">
        <v>666</v>
      </c>
      <c r="H44" s="85"/>
      <c r="I44" s="85"/>
      <c r="J44" s="85"/>
      <c r="K44" s="85"/>
      <c r="L44" s="86"/>
      <c r="M44" s="86"/>
      <c r="N44" s="85"/>
      <c r="O44" s="85"/>
      <c r="P44" s="85"/>
      <c r="Q44" s="85"/>
      <c r="R44" s="85"/>
      <c r="S44" s="85"/>
    </row>
    <row r="45" spans="1:19" ht="18.75" customHeight="1">
      <c r="A45" s="82" t="s">
        <v>314</v>
      </c>
      <c r="B45" s="82" t="s">
        <v>388</v>
      </c>
      <c r="C45" s="88" t="s">
        <v>389</v>
      </c>
      <c r="D45" s="89"/>
      <c r="E45" s="89"/>
      <c r="F45" s="89"/>
      <c r="G45" s="85"/>
      <c r="H45" s="87" t="s">
        <v>346</v>
      </c>
      <c r="I45" s="87" t="s">
        <v>236</v>
      </c>
      <c r="J45" s="87" t="s">
        <v>236</v>
      </c>
      <c r="K45" s="87" t="s">
        <v>236</v>
      </c>
      <c r="L45" s="86"/>
      <c r="M45" s="86"/>
      <c r="N45" s="85"/>
      <c r="O45" s="85"/>
      <c r="P45" s="85" t="s">
        <v>593</v>
      </c>
      <c r="Q45" s="85" t="s">
        <v>663</v>
      </c>
      <c r="R45" s="85" t="s">
        <v>663</v>
      </c>
      <c r="S45" s="85" t="s">
        <v>663</v>
      </c>
    </row>
    <row r="46" spans="1:19" ht="18.75" customHeight="1">
      <c r="A46" s="82" t="s">
        <v>315</v>
      </c>
      <c r="B46" s="68" t="s">
        <v>637</v>
      </c>
      <c r="C46" s="68" t="s">
        <v>645</v>
      </c>
      <c r="D46" s="84" t="s">
        <v>793</v>
      </c>
      <c r="E46" s="70" t="s">
        <v>235</v>
      </c>
      <c r="F46" s="70" t="s">
        <v>651</v>
      </c>
      <c r="G46" s="70" t="s">
        <v>651</v>
      </c>
      <c r="H46" s="85"/>
      <c r="I46" s="85"/>
      <c r="J46" s="85"/>
      <c r="K46" s="85"/>
      <c r="L46" s="86"/>
      <c r="M46" s="86"/>
      <c r="N46" s="85"/>
      <c r="O46" s="85"/>
      <c r="P46" s="85"/>
      <c r="Q46" s="85"/>
      <c r="R46" s="85"/>
      <c r="S46" s="85"/>
    </row>
    <row r="47" spans="1:19" ht="18.75" customHeight="1">
      <c r="A47" s="82" t="s">
        <v>316</v>
      </c>
      <c r="B47" s="82" t="s">
        <v>181</v>
      </c>
      <c r="C47" s="88" t="s">
        <v>182</v>
      </c>
      <c r="D47" s="86"/>
      <c r="E47" s="86"/>
      <c r="F47" s="85"/>
      <c r="G47" s="85"/>
      <c r="H47" s="85" t="s">
        <v>340</v>
      </c>
      <c r="I47" s="70" t="s">
        <v>235</v>
      </c>
      <c r="J47" s="70" t="s">
        <v>607</v>
      </c>
      <c r="K47" s="70" t="s">
        <v>607</v>
      </c>
      <c r="L47" s="86"/>
      <c r="M47" s="86"/>
      <c r="N47" s="85"/>
      <c r="O47" s="85"/>
      <c r="P47" s="85"/>
      <c r="Q47" s="85"/>
      <c r="R47" s="85"/>
      <c r="S47" s="85"/>
    </row>
    <row r="48" spans="1:19" ht="18.75" customHeight="1">
      <c r="A48" s="82" t="s">
        <v>317</v>
      </c>
      <c r="B48" s="68" t="s">
        <v>585</v>
      </c>
      <c r="C48" s="68" t="s">
        <v>586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87" t="s">
        <v>592</v>
      </c>
      <c r="Q48" s="87" t="s">
        <v>236</v>
      </c>
      <c r="R48" s="70" t="s">
        <v>607</v>
      </c>
      <c r="S48" s="70" t="s">
        <v>607</v>
      </c>
    </row>
    <row r="49" spans="1:19" ht="18.75" customHeight="1">
      <c r="A49" s="82" t="s">
        <v>318</v>
      </c>
      <c r="B49" s="82" t="s">
        <v>421</v>
      </c>
      <c r="C49" s="88" t="s">
        <v>422</v>
      </c>
      <c r="D49" s="89"/>
      <c r="E49" s="89"/>
      <c r="F49" s="89"/>
      <c r="G49" s="85"/>
      <c r="H49" s="85" t="s">
        <v>363</v>
      </c>
      <c r="I49" s="70" t="s">
        <v>235</v>
      </c>
      <c r="J49" s="70" t="s">
        <v>607</v>
      </c>
      <c r="K49" s="70" t="s">
        <v>607</v>
      </c>
      <c r="L49" s="86"/>
      <c r="M49" s="86"/>
      <c r="N49" s="85"/>
      <c r="O49" s="85"/>
      <c r="P49" s="85" t="s">
        <v>589</v>
      </c>
      <c r="Q49" s="70" t="s">
        <v>607</v>
      </c>
      <c r="R49" s="85" t="s">
        <v>663</v>
      </c>
      <c r="S49" s="70" t="s">
        <v>607</v>
      </c>
    </row>
    <row r="50" spans="1:19" ht="18.75" customHeight="1">
      <c r="A50" s="82" t="s">
        <v>319</v>
      </c>
      <c r="B50" s="68" t="s">
        <v>227</v>
      </c>
      <c r="C50" s="68" t="s">
        <v>228</v>
      </c>
      <c r="D50" s="84" t="s">
        <v>270</v>
      </c>
      <c r="E50" s="70" t="s">
        <v>235</v>
      </c>
      <c r="F50" s="70" t="s">
        <v>235</v>
      </c>
      <c r="G50" s="70" t="s">
        <v>607</v>
      </c>
      <c r="H50" s="85" t="s">
        <v>344</v>
      </c>
      <c r="I50" s="70" t="s">
        <v>235</v>
      </c>
      <c r="J50" s="70" t="s">
        <v>235</v>
      </c>
      <c r="K50" s="70" t="s">
        <v>607</v>
      </c>
      <c r="L50" s="85" t="s">
        <v>567</v>
      </c>
      <c r="M50" s="70" t="s">
        <v>235</v>
      </c>
      <c r="N50" s="70" t="s">
        <v>607</v>
      </c>
      <c r="O50" s="70" t="s">
        <v>607</v>
      </c>
      <c r="P50" s="85"/>
      <c r="Q50" s="85"/>
      <c r="R50" s="85"/>
      <c r="S50" s="85"/>
    </row>
    <row r="51" spans="1:19" ht="18.75" customHeight="1">
      <c r="A51" s="82" t="s">
        <v>320</v>
      </c>
      <c r="B51" s="68" t="s">
        <v>221</v>
      </c>
      <c r="C51" s="68" t="s">
        <v>222</v>
      </c>
      <c r="D51" s="86"/>
      <c r="E51" s="86"/>
      <c r="F51" s="85"/>
      <c r="G51" s="85"/>
      <c r="H51" s="85"/>
      <c r="I51" s="85"/>
      <c r="J51" s="85"/>
      <c r="K51" s="85"/>
      <c r="L51" s="87" t="s">
        <v>573</v>
      </c>
      <c r="M51" s="87" t="s">
        <v>236</v>
      </c>
      <c r="N51" s="87" t="s">
        <v>236</v>
      </c>
      <c r="O51" s="87" t="s">
        <v>236</v>
      </c>
      <c r="P51" s="85"/>
      <c r="Q51" s="85"/>
      <c r="R51" s="85"/>
      <c r="S51" s="85"/>
    </row>
    <row r="52" spans="1:19" ht="18.75" customHeight="1">
      <c r="A52" s="82" t="s">
        <v>321</v>
      </c>
      <c r="B52" s="82" t="s">
        <v>425</v>
      </c>
      <c r="C52" s="88" t="s">
        <v>426</v>
      </c>
      <c r="D52" s="89"/>
      <c r="E52" s="89"/>
      <c r="F52" s="89"/>
      <c r="G52" s="85"/>
      <c r="H52" s="87" t="s">
        <v>366</v>
      </c>
      <c r="I52" s="87" t="s">
        <v>236</v>
      </c>
      <c r="J52" s="70" t="s">
        <v>607</v>
      </c>
      <c r="K52" s="70" t="s">
        <v>607</v>
      </c>
      <c r="L52" s="85" t="s">
        <v>559</v>
      </c>
      <c r="M52" s="70" t="s">
        <v>235</v>
      </c>
      <c r="N52" s="70" t="s">
        <v>607</v>
      </c>
      <c r="O52" s="70" t="s">
        <v>607</v>
      </c>
      <c r="P52" s="85"/>
      <c r="Q52" s="85"/>
      <c r="R52" s="85"/>
      <c r="S52" s="85"/>
    </row>
    <row r="53" spans="1:19" ht="18.75" customHeight="1">
      <c r="A53" s="82" t="s">
        <v>322</v>
      </c>
      <c r="B53" s="82" t="s">
        <v>186</v>
      </c>
      <c r="C53" s="88" t="s">
        <v>187</v>
      </c>
      <c r="D53" s="87" t="s">
        <v>252</v>
      </c>
      <c r="E53" s="87" t="s">
        <v>236</v>
      </c>
      <c r="F53" s="87" t="s">
        <v>236</v>
      </c>
      <c r="G53" s="70" t="s">
        <v>607</v>
      </c>
      <c r="H53" s="85"/>
      <c r="I53" s="85"/>
      <c r="J53" s="85"/>
      <c r="K53" s="85"/>
      <c r="L53" s="86"/>
      <c r="M53" s="86"/>
      <c r="N53" s="85"/>
      <c r="O53" s="85"/>
      <c r="P53" s="85"/>
      <c r="Q53" s="85"/>
      <c r="R53" s="85"/>
      <c r="S53" s="85"/>
    </row>
    <row r="54" spans="1:19" ht="18.75" customHeight="1">
      <c r="A54" s="82" t="s">
        <v>323</v>
      </c>
      <c r="B54" s="82" t="s">
        <v>390</v>
      </c>
      <c r="C54" s="88" t="s">
        <v>391</v>
      </c>
      <c r="D54" s="89"/>
      <c r="E54" s="89"/>
      <c r="F54" s="89"/>
      <c r="G54" s="85"/>
      <c r="H54" s="87" t="s">
        <v>347</v>
      </c>
      <c r="I54" s="87" t="s">
        <v>236</v>
      </c>
      <c r="J54" s="87" t="s">
        <v>236</v>
      </c>
      <c r="K54" s="87" t="s">
        <v>236</v>
      </c>
      <c r="L54" s="86"/>
      <c r="M54" s="86"/>
      <c r="N54" s="85"/>
      <c r="O54" s="85"/>
      <c r="P54" s="85" t="s">
        <v>594</v>
      </c>
      <c r="Q54" s="85" t="s">
        <v>663</v>
      </c>
      <c r="R54" s="85" t="s">
        <v>663</v>
      </c>
      <c r="S54" s="85" t="s">
        <v>663</v>
      </c>
    </row>
    <row r="55" spans="1:19" ht="18.75" customHeight="1">
      <c r="A55" s="82" t="s">
        <v>324</v>
      </c>
      <c r="B55" s="82" t="s">
        <v>204</v>
      </c>
      <c r="C55" s="88" t="s">
        <v>205</v>
      </c>
      <c r="D55" s="87" t="s">
        <v>261</v>
      </c>
      <c r="E55" s="87" t="s">
        <v>236</v>
      </c>
      <c r="F55" s="87" t="s">
        <v>236</v>
      </c>
      <c r="G55" s="70" t="s">
        <v>607</v>
      </c>
      <c r="H55" s="85"/>
      <c r="I55" s="85"/>
      <c r="J55" s="85"/>
      <c r="K55" s="85"/>
      <c r="L55" s="86"/>
      <c r="M55" s="86"/>
      <c r="N55" s="85"/>
      <c r="O55" s="85"/>
      <c r="P55" s="85"/>
      <c r="Q55" s="85"/>
      <c r="R55" s="85"/>
      <c r="S55" s="85"/>
    </row>
    <row r="56" spans="1:19" ht="18.75" customHeight="1">
      <c r="A56" s="82" t="s">
        <v>473</v>
      </c>
      <c r="B56" s="68" t="s">
        <v>215</v>
      </c>
      <c r="C56" s="68" t="s">
        <v>216</v>
      </c>
      <c r="D56" s="84" t="s">
        <v>266</v>
      </c>
      <c r="E56" s="70" t="s">
        <v>235</v>
      </c>
      <c r="F56" s="70" t="s">
        <v>607</v>
      </c>
      <c r="G56" s="70" t="s">
        <v>607</v>
      </c>
      <c r="H56" s="86"/>
      <c r="I56" s="86"/>
      <c r="J56" s="85"/>
      <c r="K56" s="85"/>
      <c r="L56" s="86"/>
      <c r="M56" s="86"/>
      <c r="N56" s="85"/>
      <c r="O56" s="85"/>
      <c r="P56" s="85"/>
      <c r="Q56" s="85"/>
      <c r="R56" s="85"/>
      <c r="S56" s="85"/>
    </row>
    <row r="57" spans="1:19" ht="18.75" customHeight="1">
      <c r="A57" s="82" t="s">
        <v>474</v>
      </c>
      <c r="B57" s="82" t="s">
        <v>171</v>
      </c>
      <c r="C57" s="88" t="s">
        <v>172</v>
      </c>
      <c r="D57" s="87" t="s">
        <v>246</v>
      </c>
      <c r="E57" s="87" t="s">
        <v>236</v>
      </c>
      <c r="F57" s="87" t="s">
        <v>236</v>
      </c>
      <c r="G57" s="70" t="s">
        <v>607</v>
      </c>
      <c r="H57" s="85"/>
      <c r="I57" s="85"/>
      <c r="J57" s="85"/>
      <c r="K57" s="85"/>
      <c r="L57" s="86"/>
      <c r="M57" s="86"/>
      <c r="N57" s="85"/>
      <c r="O57" s="85"/>
      <c r="P57" s="85"/>
      <c r="Q57" s="85"/>
      <c r="R57" s="85"/>
      <c r="S57" s="85"/>
    </row>
    <row r="58" spans="1:19" ht="18.75" customHeight="1">
      <c r="A58" s="82" t="s">
        <v>475</v>
      </c>
      <c r="B58" s="82" t="s">
        <v>159</v>
      </c>
      <c r="C58" s="88" t="s">
        <v>160</v>
      </c>
      <c r="D58" s="84" t="s">
        <v>241</v>
      </c>
      <c r="E58" s="70" t="s">
        <v>235</v>
      </c>
      <c r="F58" s="70" t="s">
        <v>235</v>
      </c>
      <c r="G58" s="70" t="s">
        <v>607</v>
      </c>
      <c r="H58" s="85"/>
      <c r="I58" s="85"/>
      <c r="J58" s="85"/>
      <c r="K58" s="85"/>
      <c r="L58" s="86"/>
      <c r="M58" s="86"/>
      <c r="N58" s="85"/>
      <c r="O58" s="85"/>
      <c r="P58" s="85"/>
      <c r="Q58" s="85"/>
      <c r="R58" s="85"/>
      <c r="S58" s="85"/>
    </row>
    <row r="59" spans="1:19" ht="18.75" customHeight="1">
      <c r="A59" s="82" t="s">
        <v>476</v>
      </c>
      <c r="B59" s="92" t="s">
        <v>575</v>
      </c>
      <c r="C59" s="88" t="s">
        <v>576</v>
      </c>
      <c r="D59" s="90"/>
      <c r="E59" s="90"/>
      <c r="F59" s="90"/>
      <c r="G59" s="90"/>
      <c r="H59" s="90"/>
      <c r="I59" s="90"/>
      <c r="J59" s="90"/>
      <c r="K59" s="90"/>
      <c r="L59" s="87" t="s">
        <v>569</v>
      </c>
      <c r="M59" s="87" t="s">
        <v>236</v>
      </c>
      <c r="N59" s="87" t="s">
        <v>236</v>
      </c>
      <c r="O59" s="70" t="s">
        <v>607</v>
      </c>
      <c r="P59" s="91"/>
      <c r="Q59" s="90"/>
      <c r="R59" s="90"/>
      <c r="S59" s="90"/>
    </row>
    <row r="60" spans="1:19" ht="18.75" customHeight="1">
      <c r="A60" s="82" t="s">
        <v>477</v>
      </c>
      <c r="B60" s="82" t="s">
        <v>23</v>
      </c>
      <c r="C60" s="88" t="s">
        <v>24</v>
      </c>
      <c r="D60" s="89"/>
      <c r="E60" s="89"/>
      <c r="F60" s="89"/>
      <c r="G60" s="85"/>
      <c r="H60" s="87" t="s">
        <v>382</v>
      </c>
      <c r="I60" s="87" t="s">
        <v>236</v>
      </c>
      <c r="J60" s="87" t="s">
        <v>236</v>
      </c>
      <c r="K60" s="87" t="s">
        <v>236</v>
      </c>
      <c r="L60" s="86"/>
      <c r="M60" s="86"/>
      <c r="N60" s="85"/>
      <c r="O60" s="85"/>
      <c r="P60" s="85"/>
      <c r="Q60" s="85"/>
      <c r="R60" s="85"/>
      <c r="S60" s="85"/>
    </row>
    <row r="61" spans="1:19" ht="18.75" customHeight="1">
      <c r="A61" s="82" t="s">
        <v>478</v>
      </c>
      <c r="B61" s="68" t="s">
        <v>618</v>
      </c>
      <c r="C61" s="68" t="s">
        <v>625</v>
      </c>
      <c r="D61" s="87" t="s">
        <v>652</v>
      </c>
      <c r="E61" s="70" t="s">
        <v>666</v>
      </c>
      <c r="F61" s="87" t="s">
        <v>236</v>
      </c>
      <c r="G61" s="70" t="s">
        <v>667</v>
      </c>
      <c r="H61" s="87" t="s">
        <v>668</v>
      </c>
      <c r="I61" s="87" t="s">
        <v>236</v>
      </c>
      <c r="J61" s="70" t="s">
        <v>666</v>
      </c>
      <c r="K61" s="70" t="s">
        <v>665</v>
      </c>
      <c r="L61" s="86"/>
      <c r="M61" s="86"/>
      <c r="N61" s="85"/>
      <c r="O61" s="85"/>
      <c r="P61" s="85"/>
      <c r="Q61" s="85"/>
      <c r="R61" s="85"/>
      <c r="S61" s="85"/>
    </row>
    <row r="62" spans="1:19" ht="18.75" customHeight="1">
      <c r="A62" s="82" t="s">
        <v>479</v>
      </c>
      <c r="B62" s="82" t="s">
        <v>167</v>
      </c>
      <c r="C62" s="88" t="s">
        <v>168</v>
      </c>
      <c r="D62" s="86"/>
      <c r="E62" s="86"/>
      <c r="F62" s="85"/>
      <c r="G62" s="85"/>
      <c r="H62" s="85" t="s">
        <v>337</v>
      </c>
      <c r="I62" s="70" t="s">
        <v>235</v>
      </c>
      <c r="J62" s="70" t="s">
        <v>235</v>
      </c>
      <c r="K62" s="70" t="s">
        <v>235</v>
      </c>
      <c r="L62" s="86"/>
      <c r="M62" s="86"/>
      <c r="N62" s="85"/>
      <c r="O62" s="85"/>
      <c r="P62" s="85"/>
      <c r="Q62" s="85"/>
      <c r="R62" s="85"/>
      <c r="S62" s="85"/>
    </row>
    <row r="63" spans="1:19" ht="18.75" customHeight="1">
      <c r="A63" s="82" t="s">
        <v>480</v>
      </c>
      <c r="B63" s="82" t="s">
        <v>414</v>
      </c>
      <c r="C63" s="88" t="s">
        <v>415</v>
      </c>
      <c r="D63" s="89"/>
      <c r="E63" s="89"/>
      <c r="F63" s="89"/>
      <c r="G63" s="85"/>
      <c r="H63" s="85" t="s">
        <v>358</v>
      </c>
      <c r="I63" s="70" t="s">
        <v>235</v>
      </c>
      <c r="J63" s="70" t="s">
        <v>235</v>
      </c>
      <c r="K63" s="70" t="s">
        <v>607</v>
      </c>
      <c r="L63" s="86"/>
      <c r="M63" s="86"/>
      <c r="N63" s="85"/>
      <c r="O63" s="85"/>
      <c r="P63" s="85"/>
      <c r="Q63" s="85"/>
      <c r="R63" s="85"/>
      <c r="S63" s="85"/>
    </row>
    <row r="64" spans="1:19" ht="18.75" customHeight="1">
      <c r="A64" s="82" t="s">
        <v>481</v>
      </c>
      <c r="B64" s="82" t="s">
        <v>423</v>
      </c>
      <c r="C64" s="88" t="s">
        <v>424</v>
      </c>
      <c r="D64" s="89"/>
      <c r="E64" s="89"/>
      <c r="F64" s="89"/>
      <c r="G64" s="85"/>
      <c r="H64" s="85" t="s">
        <v>364</v>
      </c>
      <c r="I64" s="70" t="s">
        <v>235</v>
      </c>
      <c r="J64" s="70" t="s">
        <v>607</v>
      </c>
      <c r="K64" s="70" t="s">
        <v>607</v>
      </c>
      <c r="L64" s="86"/>
      <c r="M64" s="86"/>
      <c r="N64" s="85"/>
      <c r="O64" s="85"/>
      <c r="P64" s="85"/>
      <c r="Q64" s="85"/>
      <c r="R64" s="85"/>
      <c r="S64" s="85"/>
    </row>
    <row r="65" spans="1:19" ht="18.75" customHeight="1">
      <c r="A65" s="82" t="s">
        <v>482</v>
      </c>
      <c r="B65" s="68" t="s">
        <v>207</v>
      </c>
      <c r="C65" s="68" t="s">
        <v>208</v>
      </c>
      <c r="D65" s="87" t="s">
        <v>262</v>
      </c>
      <c r="E65" s="87" t="s">
        <v>236</v>
      </c>
      <c r="F65" s="87" t="s">
        <v>236</v>
      </c>
      <c r="G65" s="70" t="s">
        <v>607</v>
      </c>
      <c r="H65" s="85"/>
      <c r="I65" s="85"/>
      <c r="J65" s="85"/>
      <c r="K65" s="85"/>
      <c r="L65" s="86"/>
      <c r="M65" s="86"/>
      <c r="N65" s="85"/>
      <c r="O65" s="85"/>
      <c r="P65" s="85"/>
      <c r="Q65" s="85"/>
      <c r="R65" s="85"/>
      <c r="S65" s="85"/>
    </row>
    <row r="66" spans="1:19" ht="18.75" customHeight="1">
      <c r="A66" s="82" t="s">
        <v>483</v>
      </c>
      <c r="B66" s="68" t="s">
        <v>217</v>
      </c>
      <c r="C66" s="68" t="s">
        <v>218</v>
      </c>
      <c r="D66" s="87" t="s">
        <v>267</v>
      </c>
      <c r="E66" s="87" t="s">
        <v>236</v>
      </c>
      <c r="F66" s="87" t="s">
        <v>236</v>
      </c>
      <c r="G66" s="70" t="s">
        <v>607</v>
      </c>
      <c r="H66" s="85"/>
      <c r="I66" s="85"/>
      <c r="J66" s="85"/>
      <c r="K66" s="85"/>
      <c r="L66" s="86"/>
      <c r="M66" s="86"/>
      <c r="N66" s="85"/>
      <c r="O66" s="85"/>
      <c r="P66" s="85"/>
      <c r="Q66" s="85"/>
      <c r="R66" s="85"/>
      <c r="S66" s="85"/>
    </row>
    <row r="67" spans="1:19" ht="18.75" customHeight="1">
      <c r="A67" s="82" t="s">
        <v>484</v>
      </c>
      <c r="B67" s="82" t="s">
        <v>406</v>
      </c>
      <c r="C67" s="88" t="s">
        <v>407</v>
      </c>
      <c r="D67" s="89"/>
      <c r="E67" s="89"/>
      <c r="F67" s="89"/>
      <c r="G67" s="85"/>
      <c r="H67" s="85" t="s">
        <v>354</v>
      </c>
      <c r="I67" s="70" t="s">
        <v>663</v>
      </c>
      <c r="J67" s="70" t="s">
        <v>235</v>
      </c>
      <c r="K67" s="70" t="s">
        <v>607</v>
      </c>
      <c r="L67" s="86"/>
      <c r="M67" s="86"/>
      <c r="N67" s="85"/>
      <c r="O67" s="85"/>
      <c r="P67" s="85"/>
      <c r="Q67" s="85"/>
      <c r="R67" s="85"/>
      <c r="S67" s="85"/>
    </row>
    <row r="68" spans="1:19" ht="18.75" customHeight="1">
      <c r="A68" s="82" t="s">
        <v>485</v>
      </c>
      <c r="B68" s="82" t="s">
        <v>161</v>
      </c>
      <c r="C68" s="88" t="s">
        <v>162</v>
      </c>
      <c r="D68" s="84" t="s">
        <v>242</v>
      </c>
      <c r="E68" s="70" t="s">
        <v>235</v>
      </c>
      <c r="F68" s="70" t="s">
        <v>235</v>
      </c>
      <c r="G68" s="70" t="s">
        <v>607</v>
      </c>
      <c r="H68" s="85"/>
      <c r="I68" s="85"/>
      <c r="J68" s="85"/>
      <c r="K68" s="85"/>
      <c r="L68" s="86"/>
      <c r="M68" s="86"/>
      <c r="N68" s="85"/>
      <c r="O68" s="85"/>
      <c r="P68" s="85"/>
      <c r="Q68" s="85"/>
      <c r="R68" s="85"/>
      <c r="S68" s="85"/>
    </row>
    <row r="69" spans="1:19" ht="18.75" customHeight="1">
      <c r="A69" s="82" t="s">
        <v>486</v>
      </c>
      <c r="B69" s="68" t="s">
        <v>438</v>
      </c>
      <c r="C69" s="68" t="s">
        <v>439</v>
      </c>
      <c r="D69" s="84" t="s">
        <v>796</v>
      </c>
      <c r="E69" s="70" t="s">
        <v>651</v>
      </c>
      <c r="F69" s="70" t="s">
        <v>235</v>
      </c>
      <c r="G69" s="70" t="s">
        <v>651</v>
      </c>
      <c r="H69" s="85" t="s">
        <v>372</v>
      </c>
      <c r="I69" s="70" t="s">
        <v>235</v>
      </c>
      <c r="J69" s="70" t="s">
        <v>663</v>
      </c>
      <c r="K69" s="70" t="s">
        <v>607</v>
      </c>
      <c r="L69" s="86"/>
      <c r="M69" s="86"/>
      <c r="N69" s="85"/>
      <c r="O69" s="85"/>
      <c r="P69" s="85"/>
      <c r="Q69" s="85"/>
      <c r="R69" s="85"/>
      <c r="S69" s="85"/>
    </row>
    <row r="70" spans="1:19" ht="18.75" customHeight="1">
      <c r="A70" s="82" t="s">
        <v>487</v>
      </c>
      <c r="B70" s="82" t="s">
        <v>609</v>
      </c>
      <c r="C70" s="83" t="s">
        <v>610</v>
      </c>
      <c r="D70" s="84"/>
      <c r="E70" s="84"/>
      <c r="F70" s="84"/>
      <c r="G70" s="84"/>
      <c r="H70" s="85"/>
      <c r="I70" s="85"/>
      <c r="J70" s="85"/>
      <c r="K70" s="85"/>
      <c r="L70" s="86"/>
      <c r="M70" s="86"/>
      <c r="N70" s="85"/>
      <c r="O70" s="85"/>
      <c r="P70" s="87" t="s">
        <v>613</v>
      </c>
      <c r="Q70" s="70" t="s">
        <v>666</v>
      </c>
      <c r="R70" s="87" t="s">
        <v>236</v>
      </c>
      <c r="S70" s="70" t="s">
        <v>667</v>
      </c>
    </row>
    <row r="71" spans="1:19" ht="18.75" customHeight="1">
      <c r="A71" s="82" t="s">
        <v>488</v>
      </c>
      <c r="B71" s="82" t="s">
        <v>188</v>
      </c>
      <c r="C71" s="88" t="s">
        <v>189</v>
      </c>
      <c r="D71" s="84" t="s">
        <v>253</v>
      </c>
      <c r="E71" s="70" t="s">
        <v>235</v>
      </c>
      <c r="F71" s="70" t="s">
        <v>235</v>
      </c>
      <c r="G71" s="70" t="s">
        <v>607</v>
      </c>
      <c r="H71" s="85" t="s">
        <v>341</v>
      </c>
      <c r="I71" s="70" t="s">
        <v>235</v>
      </c>
      <c r="J71" s="70" t="s">
        <v>235</v>
      </c>
      <c r="K71" s="70" t="s">
        <v>607</v>
      </c>
      <c r="L71" s="86"/>
      <c r="M71" s="86"/>
      <c r="N71" s="85"/>
      <c r="O71" s="85"/>
      <c r="P71" s="85"/>
      <c r="Q71" s="85"/>
      <c r="R71" s="85"/>
      <c r="S71" s="85"/>
    </row>
    <row r="72" spans="1:19" ht="18.75" customHeight="1">
      <c r="A72" s="82" t="s">
        <v>489</v>
      </c>
      <c r="B72" s="82" t="s">
        <v>169</v>
      </c>
      <c r="C72" s="88" t="s">
        <v>170</v>
      </c>
      <c r="D72" s="87" t="s">
        <v>245</v>
      </c>
      <c r="E72" s="87" t="s">
        <v>236</v>
      </c>
      <c r="F72" s="87" t="s">
        <v>236</v>
      </c>
      <c r="G72" s="70" t="s">
        <v>607</v>
      </c>
      <c r="H72" s="85"/>
      <c r="I72" s="85"/>
      <c r="J72" s="85"/>
      <c r="K72" s="85"/>
      <c r="L72" s="87" t="s">
        <v>564</v>
      </c>
      <c r="M72" s="87" t="s">
        <v>236</v>
      </c>
      <c r="N72" s="70" t="s">
        <v>607</v>
      </c>
      <c r="O72" s="70" t="s">
        <v>607</v>
      </c>
      <c r="P72" s="85"/>
      <c r="Q72" s="85"/>
      <c r="R72" s="85"/>
      <c r="S72" s="85"/>
    </row>
    <row r="73" spans="1:19" ht="18.75" customHeight="1">
      <c r="A73" s="82" t="s">
        <v>490</v>
      </c>
      <c r="B73" s="82" t="s">
        <v>461</v>
      </c>
      <c r="C73" s="88" t="s">
        <v>462</v>
      </c>
      <c r="D73" s="89"/>
      <c r="E73" s="89"/>
      <c r="F73" s="89"/>
      <c r="G73" s="85"/>
      <c r="H73" s="85" t="s">
        <v>797</v>
      </c>
      <c r="I73" s="70" t="s">
        <v>278</v>
      </c>
      <c r="J73" s="70" t="s">
        <v>235</v>
      </c>
      <c r="K73" s="70" t="s">
        <v>278</v>
      </c>
      <c r="L73" s="86"/>
      <c r="M73" s="86"/>
      <c r="N73" s="85"/>
      <c r="O73" s="85"/>
      <c r="P73" s="85"/>
      <c r="Q73" s="85"/>
      <c r="R73" s="85"/>
      <c r="S73" s="85"/>
    </row>
    <row r="74" spans="1:19" ht="18.75" customHeight="1">
      <c r="A74" s="82" t="s">
        <v>491</v>
      </c>
      <c r="B74" s="68" t="s">
        <v>640</v>
      </c>
      <c r="C74" s="68" t="s">
        <v>648</v>
      </c>
      <c r="D74" s="87" t="s">
        <v>653</v>
      </c>
      <c r="E74" s="87" t="s">
        <v>236</v>
      </c>
      <c r="F74" s="87" t="s">
        <v>236</v>
      </c>
      <c r="G74" s="70" t="s">
        <v>666</v>
      </c>
      <c r="H74" s="85"/>
      <c r="I74" s="85"/>
      <c r="J74" s="85"/>
      <c r="K74" s="85"/>
      <c r="L74" s="86"/>
      <c r="M74" s="86"/>
      <c r="N74" s="85"/>
      <c r="O74" s="85"/>
      <c r="P74" s="85"/>
      <c r="Q74" s="85"/>
      <c r="R74" s="85"/>
      <c r="S74" s="85"/>
    </row>
    <row r="75" spans="1:19" ht="18.75" customHeight="1">
      <c r="A75" s="82" t="s">
        <v>492</v>
      </c>
      <c r="B75" s="82" t="s">
        <v>410</v>
      </c>
      <c r="C75" s="88" t="s">
        <v>411</v>
      </c>
      <c r="D75" s="89"/>
      <c r="E75" s="89"/>
      <c r="F75" s="89"/>
      <c r="G75" s="85"/>
      <c r="H75" s="85" t="s">
        <v>356</v>
      </c>
      <c r="I75" s="70" t="s">
        <v>235</v>
      </c>
      <c r="J75" s="70" t="s">
        <v>607</v>
      </c>
      <c r="K75" s="70" t="s">
        <v>607</v>
      </c>
      <c r="L75" s="86"/>
      <c r="M75" s="86"/>
      <c r="N75" s="85"/>
      <c r="O75" s="85"/>
      <c r="P75" s="85"/>
      <c r="Q75" s="85"/>
      <c r="R75" s="85"/>
      <c r="S75" s="85"/>
    </row>
    <row r="76" spans="1:19" ht="18.75" customHeight="1">
      <c r="A76" s="82" t="s">
        <v>493</v>
      </c>
      <c r="B76" s="82" t="s">
        <v>446</v>
      </c>
      <c r="C76" s="88" t="s">
        <v>447</v>
      </c>
      <c r="D76" s="89"/>
      <c r="E76" s="89"/>
      <c r="F76" s="89"/>
      <c r="G76" s="85"/>
      <c r="H76" s="85" t="s">
        <v>376</v>
      </c>
      <c r="I76" s="70" t="s">
        <v>235</v>
      </c>
      <c r="J76" s="70" t="s">
        <v>802</v>
      </c>
      <c r="K76" s="70" t="s">
        <v>607</v>
      </c>
      <c r="L76" s="86"/>
      <c r="M76" s="86"/>
      <c r="N76" s="85"/>
      <c r="O76" s="85"/>
      <c r="P76" s="85"/>
      <c r="Q76" s="85"/>
      <c r="R76" s="85"/>
      <c r="S76" s="85"/>
    </row>
    <row r="77" spans="1:19" ht="18.75" customHeight="1">
      <c r="A77" s="82" t="s">
        <v>494</v>
      </c>
      <c r="B77" s="68" t="s">
        <v>231</v>
      </c>
      <c r="C77" s="68" t="s">
        <v>232</v>
      </c>
      <c r="D77" s="87" t="s">
        <v>272</v>
      </c>
      <c r="E77" s="87" t="s">
        <v>236</v>
      </c>
      <c r="F77" s="87" t="s">
        <v>236</v>
      </c>
      <c r="G77" s="87" t="s">
        <v>236</v>
      </c>
      <c r="H77" s="85"/>
      <c r="I77" s="85"/>
      <c r="J77" s="85"/>
      <c r="K77" s="85"/>
      <c r="L77" s="86"/>
      <c r="M77" s="86"/>
      <c r="N77" s="85"/>
      <c r="O77" s="85"/>
      <c r="P77" s="85"/>
      <c r="Q77" s="85"/>
      <c r="R77" s="85"/>
      <c r="S77" s="85"/>
    </row>
    <row r="78" spans="1:19" ht="18.75" customHeight="1">
      <c r="A78" s="82" t="s">
        <v>495</v>
      </c>
      <c r="B78" s="82" t="s">
        <v>616</v>
      </c>
      <c r="C78" s="88" t="s">
        <v>623</v>
      </c>
      <c r="D78" s="89"/>
      <c r="E78" s="89"/>
      <c r="F78" s="89"/>
      <c r="G78" s="85"/>
      <c r="H78" s="87" t="s">
        <v>657</v>
      </c>
      <c r="I78" s="87" t="s">
        <v>236</v>
      </c>
      <c r="J78" s="70" t="s">
        <v>665</v>
      </c>
      <c r="K78" s="70" t="s">
        <v>669</v>
      </c>
      <c r="L78" s="86"/>
      <c r="M78" s="86"/>
      <c r="N78" s="85"/>
      <c r="O78" s="85"/>
      <c r="P78" s="85"/>
      <c r="Q78" s="85"/>
      <c r="R78" s="85"/>
      <c r="S78" s="85"/>
    </row>
    <row r="79" spans="1:19" ht="18.75" customHeight="1">
      <c r="A79" s="82" t="s">
        <v>496</v>
      </c>
      <c r="B79" s="82" t="s">
        <v>392</v>
      </c>
      <c r="C79" s="88" t="s">
        <v>420</v>
      </c>
      <c r="D79" s="89"/>
      <c r="E79" s="89"/>
      <c r="F79" s="89"/>
      <c r="G79" s="85"/>
      <c r="H79" s="87" t="s">
        <v>362</v>
      </c>
      <c r="I79" s="87" t="s">
        <v>236</v>
      </c>
      <c r="J79" s="87" t="s">
        <v>236</v>
      </c>
      <c r="K79" s="70" t="s">
        <v>607</v>
      </c>
      <c r="L79" s="86"/>
      <c r="M79" s="86"/>
      <c r="N79" s="85"/>
      <c r="O79" s="85"/>
      <c r="P79" s="85"/>
      <c r="Q79" s="85"/>
      <c r="R79" s="85"/>
      <c r="S79" s="85"/>
    </row>
    <row r="80" spans="1:19" ht="18.75" customHeight="1">
      <c r="A80" s="82" t="s">
        <v>497</v>
      </c>
      <c r="B80" s="82" t="s">
        <v>392</v>
      </c>
      <c r="C80" s="88" t="s">
        <v>393</v>
      </c>
      <c r="D80" s="89"/>
      <c r="E80" s="89"/>
      <c r="F80" s="89"/>
      <c r="G80" s="85"/>
      <c r="H80" s="85" t="s">
        <v>348</v>
      </c>
      <c r="I80" s="70" t="s">
        <v>235</v>
      </c>
      <c r="J80" s="70" t="s">
        <v>235</v>
      </c>
      <c r="K80" s="70" t="s">
        <v>663</v>
      </c>
      <c r="L80" s="86"/>
      <c r="M80" s="86"/>
      <c r="N80" s="85"/>
      <c r="O80" s="85"/>
      <c r="P80" s="85"/>
      <c r="Q80" s="85"/>
      <c r="R80" s="85"/>
      <c r="S80" s="85"/>
    </row>
    <row r="81" spans="1:19" ht="18.75" customHeight="1">
      <c r="A81" s="82" t="s">
        <v>498</v>
      </c>
      <c r="B81" s="68" t="s">
        <v>546</v>
      </c>
      <c r="C81" s="68" t="s">
        <v>547</v>
      </c>
      <c r="D81" s="90"/>
      <c r="E81" s="90"/>
      <c r="F81" s="90"/>
      <c r="G81" s="90"/>
      <c r="H81" s="90"/>
      <c r="I81" s="90"/>
      <c r="J81" s="90"/>
      <c r="K81" s="90"/>
      <c r="L81" s="87" t="s">
        <v>565</v>
      </c>
      <c r="M81" s="87" t="s">
        <v>236</v>
      </c>
      <c r="N81" s="87" t="s">
        <v>236</v>
      </c>
      <c r="O81" s="70" t="s">
        <v>607</v>
      </c>
      <c r="P81" s="87" t="s">
        <v>590</v>
      </c>
      <c r="Q81" s="87" t="s">
        <v>236</v>
      </c>
      <c r="R81" s="87" t="s">
        <v>236</v>
      </c>
      <c r="S81" s="87" t="s">
        <v>236</v>
      </c>
    </row>
    <row r="82" spans="1:19" ht="18.75" customHeight="1">
      <c r="A82" s="82" t="s">
        <v>499</v>
      </c>
      <c r="B82" s="82" t="s">
        <v>163</v>
      </c>
      <c r="C82" s="88" t="s">
        <v>164</v>
      </c>
      <c r="D82" s="84" t="s">
        <v>243</v>
      </c>
      <c r="E82" s="70" t="s">
        <v>235</v>
      </c>
      <c r="F82" s="70" t="s">
        <v>607</v>
      </c>
      <c r="G82" s="70" t="s">
        <v>607</v>
      </c>
      <c r="H82" s="85"/>
      <c r="I82" s="85"/>
      <c r="J82" s="85"/>
      <c r="K82" s="85"/>
      <c r="L82" s="86"/>
      <c r="M82" s="86"/>
      <c r="N82" s="85"/>
      <c r="O82" s="85"/>
      <c r="P82" s="85"/>
      <c r="Q82" s="85"/>
      <c r="R82" s="85"/>
      <c r="S82" s="85"/>
    </row>
    <row r="83" spans="1:19" ht="18.75" customHeight="1">
      <c r="A83" s="82" t="s">
        <v>500</v>
      </c>
      <c r="B83" s="82" t="s">
        <v>620</v>
      </c>
      <c r="C83" s="88" t="s">
        <v>627</v>
      </c>
      <c r="D83" s="89"/>
      <c r="E83" s="89"/>
      <c r="F83" s="89"/>
      <c r="G83" s="85"/>
      <c r="H83" s="87" t="s">
        <v>632</v>
      </c>
      <c r="I83" s="87" t="s">
        <v>236</v>
      </c>
      <c r="J83" s="87" t="s">
        <v>236</v>
      </c>
      <c r="K83" s="70" t="s">
        <v>666</v>
      </c>
      <c r="L83" s="86"/>
      <c r="M83" s="86"/>
      <c r="N83" s="85"/>
      <c r="O83" s="85"/>
      <c r="P83" s="85"/>
      <c r="Q83" s="85"/>
      <c r="R83" s="85"/>
      <c r="S83" s="85"/>
    </row>
    <row r="84" spans="1:19" ht="18.75" customHeight="1">
      <c r="A84" s="82" t="s">
        <v>501</v>
      </c>
      <c r="B84" s="68" t="s">
        <v>541</v>
      </c>
      <c r="C84" s="68" t="s">
        <v>542</v>
      </c>
      <c r="D84" s="90"/>
      <c r="E84" s="90"/>
      <c r="F84" s="90"/>
      <c r="G84" s="90"/>
      <c r="H84" s="90"/>
      <c r="I84" s="90"/>
      <c r="J84" s="90"/>
      <c r="K84" s="90"/>
      <c r="L84" s="85" t="s">
        <v>558</v>
      </c>
      <c r="M84" s="70" t="s">
        <v>235</v>
      </c>
      <c r="N84" s="70" t="s">
        <v>663</v>
      </c>
      <c r="O84" s="70" t="s">
        <v>607</v>
      </c>
      <c r="P84" s="91"/>
      <c r="Q84" s="90"/>
      <c r="R84" s="90"/>
      <c r="S84" s="90"/>
    </row>
    <row r="85" spans="1:19" ht="18.75" customHeight="1">
      <c r="A85" s="82" t="s">
        <v>502</v>
      </c>
      <c r="B85" s="68" t="s">
        <v>17</v>
      </c>
      <c r="C85" s="68" t="s">
        <v>550</v>
      </c>
      <c r="D85" s="90"/>
      <c r="E85" s="90"/>
      <c r="F85" s="90"/>
      <c r="G85" s="90"/>
      <c r="H85" s="90"/>
      <c r="I85" s="90"/>
      <c r="J85" s="90"/>
      <c r="K85" s="90"/>
      <c r="L85" s="85" t="s">
        <v>570</v>
      </c>
      <c r="M85" s="87" t="s">
        <v>236</v>
      </c>
      <c r="N85" s="87" t="s">
        <v>236</v>
      </c>
      <c r="O85" s="87" t="s">
        <v>236</v>
      </c>
      <c r="P85" s="91"/>
      <c r="Q85" s="90"/>
      <c r="R85" s="90"/>
      <c r="S85" s="90"/>
    </row>
    <row r="86" spans="1:19" ht="18.75" customHeight="1">
      <c r="A86" s="82" t="s">
        <v>503</v>
      </c>
      <c r="B86" s="68" t="s">
        <v>638</v>
      </c>
      <c r="C86" s="68" t="s">
        <v>646</v>
      </c>
      <c r="D86" s="84" t="s">
        <v>794</v>
      </c>
      <c r="E86" s="70" t="s">
        <v>235</v>
      </c>
      <c r="F86" s="70" t="s">
        <v>235</v>
      </c>
      <c r="G86" s="70" t="s">
        <v>651</v>
      </c>
      <c r="H86" s="85"/>
      <c r="I86" s="85"/>
      <c r="J86" s="85"/>
      <c r="K86" s="85"/>
      <c r="L86" s="86"/>
      <c r="M86" s="86"/>
      <c r="N86" s="85"/>
      <c r="O86" s="85"/>
      <c r="P86" s="85"/>
      <c r="Q86" s="85"/>
      <c r="R86" s="85"/>
      <c r="S86" s="85"/>
    </row>
    <row r="87" spans="1:19" ht="18.75" customHeight="1">
      <c r="A87" s="82" t="s">
        <v>504</v>
      </c>
      <c r="B87" s="68" t="s">
        <v>548</v>
      </c>
      <c r="C87" s="68" t="s">
        <v>549</v>
      </c>
      <c r="D87" s="90"/>
      <c r="E87" s="90"/>
      <c r="F87" s="90"/>
      <c r="G87" s="90"/>
      <c r="H87" s="90"/>
      <c r="I87" s="90"/>
      <c r="J87" s="90"/>
      <c r="K87" s="90"/>
      <c r="L87" s="87" t="s">
        <v>566</v>
      </c>
      <c r="M87" s="87" t="s">
        <v>236</v>
      </c>
      <c r="N87" s="70" t="s">
        <v>607</v>
      </c>
      <c r="O87" s="70" t="s">
        <v>607</v>
      </c>
      <c r="P87" s="87" t="s">
        <v>591</v>
      </c>
      <c r="Q87" s="87" t="s">
        <v>236</v>
      </c>
      <c r="R87" s="87" t="s">
        <v>236</v>
      </c>
      <c r="S87" s="70" t="s">
        <v>607</v>
      </c>
    </row>
    <row r="88" spans="1:19" ht="18.75" customHeight="1">
      <c r="A88" s="82" t="s">
        <v>505</v>
      </c>
      <c r="B88" s="82" t="s">
        <v>20</v>
      </c>
      <c r="C88" s="88" t="s">
        <v>21</v>
      </c>
      <c r="D88" s="89"/>
      <c r="E88" s="89"/>
      <c r="F88" s="89"/>
      <c r="G88" s="85"/>
      <c r="H88" s="85" t="s">
        <v>361</v>
      </c>
      <c r="I88" s="70" t="s">
        <v>607</v>
      </c>
      <c r="J88" s="70" t="s">
        <v>235</v>
      </c>
      <c r="K88" s="70" t="s">
        <v>607</v>
      </c>
      <c r="L88" s="86"/>
      <c r="M88" s="86"/>
      <c r="N88" s="85"/>
      <c r="O88" s="85"/>
      <c r="P88" s="85"/>
      <c r="Q88" s="85"/>
      <c r="R88" s="85"/>
      <c r="S88" s="85"/>
    </row>
    <row r="89" spans="1:19" ht="18.75" customHeight="1">
      <c r="A89" s="82" t="s">
        <v>506</v>
      </c>
      <c r="B89" s="82" t="s">
        <v>183</v>
      </c>
      <c r="C89" s="88" t="s">
        <v>184</v>
      </c>
      <c r="D89" s="87" t="s">
        <v>251</v>
      </c>
      <c r="E89" s="87" t="s">
        <v>236</v>
      </c>
      <c r="F89" s="87" t="s">
        <v>236</v>
      </c>
      <c r="G89" s="87" t="s">
        <v>236</v>
      </c>
      <c r="H89" s="85"/>
      <c r="I89" s="85"/>
      <c r="J89" s="85"/>
      <c r="K89" s="85"/>
      <c r="L89" s="86"/>
      <c r="M89" s="86"/>
      <c r="N89" s="85"/>
      <c r="O89" s="85"/>
      <c r="P89" s="85"/>
      <c r="Q89" s="85"/>
      <c r="R89" s="85"/>
      <c r="S89" s="85"/>
    </row>
    <row r="90" spans="1:19" ht="18.75" customHeight="1">
      <c r="A90" s="82" t="s">
        <v>507</v>
      </c>
      <c r="B90" s="82" t="s">
        <v>416</v>
      </c>
      <c r="C90" s="88" t="s">
        <v>417</v>
      </c>
      <c r="D90" s="89"/>
      <c r="E90" s="89"/>
      <c r="F90" s="89"/>
      <c r="G90" s="85"/>
      <c r="H90" s="85" t="s">
        <v>359</v>
      </c>
      <c r="I90" s="70" t="s">
        <v>235</v>
      </c>
      <c r="J90" s="70" t="s">
        <v>607</v>
      </c>
      <c r="K90" s="70" t="s">
        <v>607</v>
      </c>
      <c r="L90" s="86"/>
      <c r="M90" s="86"/>
      <c r="N90" s="85"/>
      <c r="O90" s="85"/>
      <c r="P90" s="85"/>
      <c r="Q90" s="85"/>
      <c r="R90" s="85"/>
      <c r="S90" s="85"/>
    </row>
    <row r="91" spans="1:19" ht="18.75" customHeight="1">
      <c r="A91" s="82" t="s">
        <v>508</v>
      </c>
      <c r="B91" s="68" t="s">
        <v>213</v>
      </c>
      <c r="C91" s="68" t="s">
        <v>214</v>
      </c>
      <c r="D91" s="87" t="s">
        <v>265</v>
      </c>
      <c r="E91" s="87" t="s">
        <v>236</v>
      </c>
      <c r="F91" s="70" t="s">
        <v>607</v>
      </c>
      <c r="G91" s="87" t="s">
        <v>236</v>
      </c>
      <c r="H91" s="85"/>
      <c r="I91" s="85"/>
      <c r="J91" s="85"/>
      <c r="K91" s="85"/>
      <c r="L91" s="86"/>
      <c r="M91" s="86"/>
      <c r="N91" s="85"/>
      <c r="O91" s="85"/>
      <c r="P91" s="85"/>
      <c r="Q91" s="85"/>
      <c r="R91" s="85"/>
      <c r="S91" s="85"/>
    </row>
    <row r="92" spans="1:19" ht="18.75" customHeight="1">
      <c r="A92" s="82" t="s">
        <v>509</v>
      </c>
      <c r="B92" s="82" t="s">
        <v>200</v>
      </c>
      <c r="C92" s="88" t="s">
        <v>201</v>
      </c>
      <c r="D92" s="84" t="s">
        <v>259</v>
      </c>
      <c r="E92" s="70" t="s">
        <v>235</v>
      </c>
      <c r="F92" s="70" t="s">
        <v>235</v>
      </c>
      <c r="G92" s="70" t="s">
        <v>607</v>
      </c>
      <c r="H92" s="85"/>
      <c r="I92" s="85"/>
      <c r="J92" s="85"/>
      <c r="K92" s="85"/>
      <c r="L92" s="86"/>
      <c r="M92" s="86"/>
      <c r="N92" s="85"/>
      <c r="O92" s="85"/>
      <c r="P92" s="85"/>
      <c r="Q92" s="85"/>
      <c r="R92" s="85"/>
      <c r="S92" s="85"/>
    </row>
    <row r="93" spans="1:19" ht="18.75" customHeight="1">
      <c r="A93" s="82" t="s">
        <v>510</v>
      </c>
      <c r="B93" s="82" t="s">
        <v>418</v>
      </c>
      <c r="C93" s="88" t="s">
        <v>419</v>
      </c>
      <c r="D93" s="89"/>
      <c r="E93" s="89"/>
      <c r="F93" s="89"/>
      <c r="G93" s="85"/>
      <c r="H93" s="85" t="s">
        <v>360</v>
      </c>
      <c r="I93" s="70" t="s">
        <v>235</v>
      </c>
      <c r="J93" s="70" t="s">
        <v>607</v>
      </c>
      <c r="K93" s="70" t="s">
        <v>607</v>
      </c>
      <c r="L93" s="86"/>
      <c r="M93" s="86"/>
      <c r="N93" s="85"/>
      <c r="O93" s="85"/>
      <c r="P93" s="85"/>
      <c r="Q93" s="85"/>
      <c r="R93" s="85"/>
      <c r="S93" s="85"/>
    </row>
    <row r="94" spans="1:19" ht="18.75" customHeight="1">
      <c r="A94" s="82" t="s">
        <v>511</v>
      </c>
      <c r="B94" s="82" t="s">
        <v>555</v>
      </c>
      <c r="C94" s="83" t="s">
        <v>556</v>
      </c>
      <c r="D94" s="90"/>
      <c r="E94" s="90"/>
      <c r="F94" s="90"/>
      <c r="G94" s="90"/>
      <c r="H94" s="90"/>
      <c r="I94" s="90"/>
      <c r="J94" s="90"/>
      <c r="K94" s="90"/>
      <c r="L94" s="87" t="s">
        <v>615</v>
      </c>
      <c r="M94" s="87" t="s">
        <v>236</v>
      </c>
      <c r="N94" s="70" t="s">
        <v>665</v>
      </c>
      <c r="O94" s="70" t="s">
        <v>666</v>
      </c>
      <c r="P94" s="91"/>
      <c r="Q94" s="90"/>
      <c r="R94" s="90"/>
      <c r="S94" s="90"/>
    </row>
    <row r="95" spans="1:19" ht="18.75" customHeight="1">
      <c r="A95" s="82" t="s">
        <v>512</v>
      </c>
      <c r="B95" s="68" t="s">
        <v>553</v>
      </c>
      <c r="C95" s="68" t="s">
        <v>554</v>
      </c>
      <c r="D95" s="90"/>
      <c r="E95" s="90"/>
      <c r="F95" s="90"/>
      <c r="G95" s="90"/>
      <c r="H95" s="90"/>
      <c r="I95" s="90"/>
      <c r="J95" s="90"/>
      <c r="K95" s="90"/>
      <c r="L95" s="85" t="s">
        <v>572</v>
      </c>
      <c r="M95" s="70" t="s">
        <v>235</v>
      </c>
      <c r="N95" s="70" t="s">
        <v>607</v>
      </c>
      <c r="O95" s="87" t="s">
        <v>236</v>
      </c>
      <c r="P95" s="91"/>
      <c r="Q95" s="90"/>
      <c r="R95" s="90"/>
      <c r="S95" s="90"/>
    </row>
    <row r="96" spans="1:19" ht="18.75" customHeight="1">
      <c r="A96" s="82" t="s">
        <v>513</v>
      </c>
      <c r="B96" s="82" t="s">
        <v>611</v>
      </c>
      <c r="C96" s="83" t="s">
        <v>612</v>
      </c>
      <c r="D96" s="84"/>
      <c r="E96" s="84"/>
      <c r="F96" s="84"/>
      <c r="G96" s="84"/>
      <c r="H96" s="85"/>
      <c r="I96" s="85"/>
      <c r="J96" s="85"/>
      <c r="K96" s="85"/>
      <c r="L96" s="86"/>
      <c r="M96" s="86"/>
      <c r="N96" s="85"/>
      <c r="O96" s="85"/>
      <c r="P96" s="87" t="s">
        <v>614</v>
      </c>
      <c r="Q96" s="87" t="s">
        <v>236</v>
      </c>
      <c r="R96" s="87" t="s">
        <v>236</v>
      </c>
      <c r="S96" s="70" t="s">
        <v>665</v>
      </c>
    </row>
    <row r="97" spans="1:19" ht="18.75" customHeight="1">
      <c r="A97" s="82" t="s">
        <v>514</v>
      </c>
      <c r="B97" s="82" t="s">
        <v>455</v>
      </c>
      <c r="C97" s="88" t="s">
        <v>456</v>
      </c>
      <c r="D97" s="89"/>
      <c r="E97" s="89"/>
      <c r="F97" s="89"/>
      <c r="G97" s="85"/>
      <c r="H97" s="85" t="s">
        <v>379</v>
      </c>
      <c r="I97" s="70" t="s">
        <v>235</v>
      </c>
      <c r="J97" s="70" t="s">
        <v>663</v>
      </c>
      <c r="K97" s="70" t="s">
        <v>607</v>
      </c>
      <c r="L97" s="85" t="s">
        <v>560</v>
      </c>
      <c r="M97" s="70" t="s">
        <v>235</v>
      </c>
      <c r="N97" s="70" t="s">
        <v>607</v>
      </c>
      <c r="O97" s="70" t="s">
        <v>607</v>
      </c>
      <c r="P97" s="85"/>
      <c r="Q97" s="85"/>
      <c r="R97" s="85"/>
      <c r="S97" s="85"/>
    </row>
    <row r="98" spans="1:19" ht="18.75" customHeight="1">
      <c r="A98" s="82" t="s">
        <v>515</v>
      </c>
      <c r="B98" s="68" t="s">
        <v>551</v>
      </c>
      <c r="C98" s="68" t="s">
        <v>552</v>
      </c>
      <c r="D98" s="90"/>
      <c r="E98" s="90"/>
      <c r="F98" s="90"/>
      <c r="G98" s="90"/>
      <c r="H98" s="90"/>
      <c r="I98" s="90"/>
      <c r="J98" s="90"/>
      <c r="K98" s="90"/>
      <c r="L98" s="87" t="s">
        <v>571</v>
      </c>
      <c r="M98" s="87" t="s">
        <v>236</v>
      </c>
      <c r="N98" s="87" t="s">
        <v>236</v>
      </c>
      <c r="O98" s="87" t="s">
        <v>236</v>
      </c>
      <c r="P98" s="91"/>
      <c r="Q98" s="90"/>
      <c r="R98" s="90"/>
      <c r="S98" s="90"/>
    </row>
    <row r="99" spans="1:19" ht="18.75" customHeight="1">
      <c r="A99" s="82" t="s">
        <v>516</v>
      </c>
      <c r="B99" s="82" t="s">
        <v>436</v>
      </c>
      <c r="C99" s="88" t="s">
        <v>437</v>
      </c>
      <c r="D99" s="89"/>
      <c r="E99" s="89"/>
      <c r="F99" s="89"/>
      <c r="G99" s="85"/>
      <c r="H99" s="85" t="s">
        <v>371</v>
      </c>
      <c r="I99" s="70" t="s">
        <v>235</v>
      </c>
      <c r="J99" s="70" t="s">
        <v>235</v>
      </c>
      <c r="K99" s="70" t="s">
        <v>607</v>
      </c>
      <c r="L99" s="86"/>
      <c r="M99" s="86"/>
      <c r="N99" s="85"/>
      <c r="O99" s="85"/>
      <c r="P99" s="85"/>
      <c r="Q99" s="85"/>
      <c r="R99" s="85"/>
      <c r="S99" s="85"/>
    </row>
    <row r="100" spans="1:19" ht="18.75" customHeight="1">
      <c r="A100" s="82" t="s">
        <v>517</v>
      </c>
      <c r="B100" s="68" t="s">
        <v>639</v>
      </c>
      <c r="C100" s="68" t="s">
        <v>647</v>
      </c>
      <c r="D100" s="84" t="s">
        <v>795</v>
      </c>
      <c r="E100" s="70" t="s">
        <v>235</v>
      </c>
      <c r="F100" s="70" t="s">
        <v>651</v>
      </c>
      <c r="G100" s="70" t="s">
        <v>651</v>
      </c>
      <c r="H100" s="85"/>
      <c r="I100" s="85"/>
      <c r="J100" s="85"/>
      <c r="K100" s="85"/>
      <c r="L100" s="86"/>
      <c r="M100" s="86"/>
      <c r="N100" s="85"/>
      <c r="O100" s="85"/>
      <c r="P100" s="85"/>
      <c r="Q100" s="85"/>
      <c r="R100" s="85"/>
      <c r="S100" s="85"/>
    </row>
    <row r="101" spans="1:19" ht="18.75" customHeight="1">
      <c r="A101" s="82" t="s">
        <v>518</v>
      </c>
      <c r="B101" s="82" t="s">
        <v>194</v>
      </c>
      <c r="C101" s="88" t="s">
        <v>195</v>
      </c>
      <c r="D101" s="84" t="s">
        <v>256</v>
      </c>
      <c r="E101" s="70" t="s">
        <v>235</v>
      </c>
      <c r="F101" s="70" t="s">
        <v>607</v>
      </c>
      <c r="G101" s="70" t="s">
        <v>607</v>
      </c>
      <c r="H101" s="85" t="s">
        <v>342</v>
      </c>
      <c r="I101" s="70" t="s">
        <v>235</v>
      </c>
      <c r="J101" s="70" t="s">
        <v>235</v>
      </c>
      <c r="K101" s="70" t="s">
        <v>607</v>
      </c>
      <c r="L101" s="86"/>
      <c r="M101" s="86"/>
      <c r="N101" s="85"/>
      <c r="O101" s="85"/>
      <c r="P101" s="85"/>
      <c r="Q101" s="85"/>
      <c r="R101" s="85"/>
      <c r="S101" s="85"/>
    </row>
    <row r="102" spans="1:19" ht="18.75" customHeight="1">
      <c r="A102" s="82" t="s">
        <v>519</v>
      </c>
      <c r="B102" s="82" t="s">
        <v>427</v>
      </c>
      <c r="C102" s="88" t="s">
        <v>428</v>
      </c>
      <c r="D102" s="89"/>
      <c r="E102" s="89"/>
      <c r="F102" s="89"/>
      <c r="G102" s="85"/>
      <c r="H102" s="85" t="s">
        <v>367</v>
      </c>
      <c r="I102" s="70" t="s">
        <v>235</v>
      </c>
      <c r="J102" s="70" t="s">
        <v>607</v>
      </c>
      <c r="K102" s="70" t="s">
        <v>607</v>
      </c>
      <c r="L102" s="85"/>
      <c r="M102" s="85"/>
      <c r="N102" s="85"/>
      <c r="O102" s="85"/>
      <c r="P102" s="85"/>
      <c r="Q102" s="85"/>
      <c r="R102" s="85"/>
      <c r="S102" s="85"/>
    </row>
    <row r="103" spans="1:19" ht="18.75" customHeight="1">
      <c r="A103" s="82" t="s">
        <v>520</v>
      </c>
      <c r="B103" s="82" t="s">
        <v>430</v>
      </c>
      <c r="C103" s="88" t="s">
        <v>431</v>
      </c>
      <c r="D103" s="89"/>
      <c r="E103" s="89"/>
      <c r="F103" s="89"/>
      <c r="G103" s="85"/>
      <c r="H103" s="85" t="s">
        <v>368</v>
      </c>
      <c r="I103" s="70" t="s">
        <v>802</v>
      </c>
      <c r="J103" s="70" t="s">
        <v>235</v>
      </c>
      <c r="K103" s="70" t="s">
        <v>607</v>
      </c>
      <c r="L103" s="86"/>
      <c r="M103" s="86"/>
      <c r="N103" s="85"/>
      <c r="O103" s="85"/>
      <c r="P103" s="85"/>
      <c r="Q103" s="85"/>
      <c r="R103" s="85"/>
      <c r="S103" s="85"/>
    </row>
    <row r="104" spans="1:19" ht="18.75" customHeight="1">
      <c r="A104" s="82" t="s">
        <v>521</v>
      </c>
      <c r="B104" s="82" t="s">
        <v>190</v>
      </c>
      <c r="C104" s="88" t="s">
        <v>191</v>
      </c>
      <c r="D104" s="87" t="s">
        <v>254</v>
      </c>
      <c r="E104" s="87" t="s">
        <v>236</v>
      </c>
      <c r="F104" s="87" t="s">
        <v>236</v>
      </c>
      <c r="G104" s="70" t="s">
        <v>607</v>
      </c>
      <c r="H104" s="85"/>
      <c r="I104" s="85"/>
      <c r="J104" s="85"/>
      <c r="K104" s="85"/>
      <c r="L104" s="86"/>
      <c r="M104" s="86"/>
      <c r="N104" s="85"/>
      <c r="O104" s="85"/>
      <c r="P104" s="85"/>
      <c r="Q104" s="85"/>
      <c r="R104" s="85"/>
      <c r="S104" s="85"/>
    </row>
    <row r="105" spans="1:19" ht="18.75" customHeight="1">
      <c r="A105" s="82" t="s">
        <v>123</v>
      </c>
      <c r="B105" s="68" t="s">
        <v>225</v>
      </c>
      <c r="C105" s="68" t="s">
        <v>226</v>
      </c>
      <c r="D105" s="84" t="s">
        <v>790</v>
      </c>
      <c r="E105" s="70" t="s">
        <v>235</v>
      </c>
      <c r="F105" s="70" t="s">
        <v>279</v>
      </c>
      <c r="G105" s="70" t="s">
        <v>651</v>
      </c>
      <c r="H105" s="85"/>
      <c r="I105" s="85"/>
      <c r="J105" s="85"/>
      <c r="K105" s="85"/>
      <c r="L105" s="86"/>
      <c r="M105" s="86"/>
      <c r="N105" s="85"/>
      <c r="O105" s="85"/>
      <c r="P105" s="85"/>
      <c r="Q105" s="85"/>
      <c r="R105" s="85"/>
      <c r="S105" s="85"/>
    </row>
    <row r="106" spans="1:19" ht="18.75" customHeight="1">
      <c r="A106" s="82" t="s">
        <v>124</v>
      </c>
      <c r="B106" s="82" t="s">
        <v>404</v>
      </c>
      <c r="C106" s="88" t="s">
        <v>405</v>
      </c>
      <c r="D106" s="89"/>
      <c r="E106" s="89"/>
      <c r="F106" s="89"/>
      <c r="G106" s="85"/>
      <c r="H106" s="85" t="s">
        <v>353</v>
      </c>
      <c r="I106" s="70" t="s">
        <v>235</v>
      </c>
      <c r="J106" s="70" t="s">
        <v>663</v>
      </c>
      <c r="K106" s="70" t="s">
        <v>801</v>
      </c>
      <c r="L106" s="86"/>
      <c r="M106" s="86"/>
      <c r="N106" s="85"/>
      <c r="O106" s="85"/>
      <c r="P106" s="85"/>
      <c r="Q106" s="85"/>
      <c r="R106" s="85"/>
      <c r="S106" s="85"/>
    </row>
    <row r="107" spans="1:19" ht="18.75" customHeight="1">
      <c r="A107" s="82" t="s">
        <v>125</v>
      </c>
      <c r="B107" s="82" t="s">
        <v>449</v>
      </c>
      <c r="C107" s="88" t="s">
        <v>450</v>
      </c>
      <c r="D107" s="89"/>
      <c r="E107" s="89"/>
      <c r="F107" s="89"/>
      <c r="G107" s="85"/>
      <c r="H107" s="85" t="s">
        <v>377</v>
      </c>
      <c r="I107" s="70" t="s">
        <v>235</v>
      </c>
      <c r="J107" s="70" t="s">
        <v>663</v>
      </c>
      <c r="K107" s="70" t="s">
        <v>607</v>
      </c>
      <c r="L107" s="86"/>
      <c r="M107" s="86"/>
      <c r="N107" s="85"/>
      <c r="O107" s="85"/>
      <c r="P107" s="85"/>
      <c r="Q107" s="85"/>
      <c r="R107" s="85"/>
      <c r="S107" s="85"/>
    </row>
    <row r="108" spans="1:19" ht="18.75" customHeight="1">
      <c r="A108" s="82" t="s">
        <v>126</v>
      </c>
      <c r="B108" s="82" t="s">
        <v>619</v>
      </c>
      <c r="C108" s="88" t="s">
        <v>626</v>
      </c>
      <c r="D108" s="89"/>
      <c r="E108" s="89"/>
      <c r="F108" s="89"/>
      <c r="G108" s="85"/>
      <c r="H108" s="87" t="s">
        <v>631</v>
      </c>
      <c r="I108" s="87" t="s">
        <v>236</v>
      </c>
      <c r="J108" s="70" t="s">
        <v>667</v>
      </c>
      <c r="K108" s="70" t="s">
        <v>667</v>
      </c>
      <c r="L108" s="86"/>
      <c r="M108" s="86"/>
      <c r="N108" s="85"/>
      <c r="O108" s="85"/>
      <c r="P108" s="85"/>
      <c r="Q108" s="85"/>
      <c r="R108" s="85"/>
      <c r="S108" s="85"/>
    </row>
    <row r="109" spans="1:19" ht="18.75" customHeight="1">
      <c r="A109" s="82" t="s">
        <v>127</v>
      </c>
      <c r="B109" s="82" t="s">
        <v>434</v>
      </c>
      <c r="C109" s="88" t="s">
        <v>435</v>
      </c>
      <c r="D109" s="89"/>
      <c r="E109" s="89"/>
      <c r="F109" s="89"/>
      <c r="G109" s="85"/>
      <c r="H109" s="85" t="s">
        <v>370</v>
      </c>
      <c r="I109" s="70" t="s">
        <v>235</v>
      </c>
      <c r="J109" s="70" t="s">
        <v>235</v>
      </c>
      <c r="K109" s="70" t="s">
        <v>607</v>
      </c>
      <c r="L109" s="86"/>
      <c r="M109" s="86"/>
      <c r="N109" s="85"/>
      <c r="O109" s="85"/>
      <c r="P109" s="85"/>
      <c r="Q109" s="85"/>
      <c r="R109" s="85"/>
      <c r="S109" s="85"/>
    </row>
    <row r="110" spans="1:19" ht="18.75" customHeight="1">
      <c r="A110" s="82" t="s">
        <v>128</v>
      </c>
      <c r="B110" s="82" t="s">
        <v>463</v>
      </c>
      <c r="C110" s="88" t="s">
        <v>464</v>
      </c>
      <c r="D110" s="89"/>
      <c r="E110" s="89"/>
      <c r="F110" s="89"/>
      <c r="G110" s="85"/>
      <c r="H110" s="85" t="s">
        <v>798</v>
      </c>
      <c r="I110" s="70" t="s">
        <v>235</v>
      </c>
      <c r="J110" s="70" t="s">
        <v>607</v>
      </c>
      <c r="K110" s="70" t="s">
        <v>278</v>
      </c>
      <c r="L110" s="86"/>
      <c r="M110" s="86"/>
      <c r="N110" s="85"/>
      <c r="O110" s="85"/>
      <c r="P110" s="85"/>
      <c r="Q110" s="85"/>
      <c r="R110" s="85"/>
      <c r="S110" s="85"/>
    </row>
    <row r="111" spans="1:19" ht="18.75" customHeight="1">
      <c r="A111" s="82" t="s">
        <v>129</v>
      </c>
      <c r="B111" s="82" t="s">
        <v>444</v>
      </c>
      <c r="C111" s="88" t="s">
        <v>445</v>
      </c>
      <c r="D111" s="89"/>
      <c r="E111" s="89"/>
      <c r="F111" s="89"/>
      <c r="G111" s="85"/>
      <c r="H111" s="85" t="s">
        <v>375</v>
      </c>
      <c r="I111" s="70" t="s">
        <v>235</v>
      </c>
      <c r="J111" s="70" t="s">
        <v>235</v>
      </c>
      <c r="K111" s="70" t="s">
        <v>607</v>
      </c>
      <c r="L111" s="86"/>
      <c r="M111" s="86"/>
      <c r="N111" s="85"/>
      <c r="O111" s="85"/>
      <c r="P111" s="85"/>
      <c r="Q111" s="85"/>
      <c r="R111" s="85"/>
      <c r="S111" s="85"/>
    </row>
    <row r="112" spans="1:19" ht="18.75" customHeight="1">
      <c r="A112" s="82" t="s">
        <v>130</v>
      </c>
      <c r="B112" s="82" t="s">
        <v>622</v>
      </c>
      <c r="C112" s="88" t="s">
        <v>629</v>
      </c>
      <c r="D112" s="89"/>
      <c r="E112" s="89"/>
      <c r="F112" s="89"/>
      <c r="G112" s="85"/>
      <c r="H112" s="87" t="s">
        <v>634</v>
      </c>
      <c r="I112" s="87" t="s">
        <v>236</v>
      </c>
      <c r="J112" s="70" t="s">
        <v>667</v>
      </c>
      <c r="K112" s="70" t="s">
        <v>666</v>
      </c>
      <c r="L112" s="86"/>
      <c r="M112" s="86"/>
      <c r="N112" s="85"/>
      <c r="O112" s="85"/>
      <c r="P112" s="85"/>
      <c r="Q112" s="85"/>
      <c r="R112" s="85"/>
      <c r="S112" s="85"/>
    </row>
    <row r="113" spans="1:19" ht="18.75" customHeight="1">
      <c r="A113" s="82" t="s">
        <v>131</v>
      </c>
      <c r="B113" s="82" t="s">
        <v>165</v>
      </c>
      <c r="C113" s="88" t="s">
        <v>166</v>
      </c>
      <c r="D113" s="84" t="s">
        <v>244</v>
      </c>
      <c r="E113" s="70" t="s">
        <v>664</v>
      </c>
      <c r="F113" s="70" t="s">
        <v>235</v>
      </c>
      <c r="G113" s="70" t="s">
        <v>607</v>
      </c>
      <c r="H113" s="85" t="s">
        <v>336</v>
      </c>
      <c r="I113" s="70" t="s">
        <v>235</v>
      </c>
      <c r="J113" s="70" t="s">
        <v>235</v>
      </c>
      <c r="K113" s="70" t="s">
        <v>607</v>
      </c>
      <c r="L113" s="85"/>
      <c r="M113" s="85"/>
      <c r="N113" s="85"/>
      <c r="O113" s="85"/>
      <c r="P113" s="85"/>
      <c r="Q113" s="85"/>
      <c r="R113" s="85"/>
      <c r="S113" s="85"/>
    </row>
    <row r="114" spans="1:19" ht="18.75" customHeight="1">
      <c r="A114" s="82" t="s">
        <v>132</v>
      </c>
      <c r="B114" s="82" t="s">
        <v>175</v>
      </c>
      <c r="C114" s="88" t="s">
        <v>176</v>
      </c>
      <c r="D114" s="87" t="s">
        <v>248</v>
      </c>
      <c r="E114" s="87" t="s">
        <v>236</v>
      </c>
      <c r="F114" s="87" t="s">
        <v>236</v>
      </c>
      <c r="G114" s="87" t="s">
        <v>236</v>
      </c>
      <c r="H114" s="87" t="s">
        <v>339</v>
      </c>
      <c r="I114" s="87" t="s">
        <v>236</v>
      </c>
      <c r="J114" s="87" t="s">
        <v>236</v>
      </c>
      <c r="K114" s="70" t="s">
        <v>607</v>
      </c>
      <c r="L114" s="86"/>
      <c r="M114" s="86"/>
      <c r="N114" s="85"/>
      <c r="O114" s="85"/>
      <c r="P114" s="85"/>
      <c r="Q114" s="85"/>
      <c r="R114" s="85"/>
      <c r="S114" s="85"/>
    </row>
    <row r="115" spans="1:19" ht="18.75" customHeight="1">
      <c r="A115" s="82" t="s">
        <v>133</v>
      </c>
      <c r="B115" s="68" t="s">
        <v>583</v>
      </c>
      <c r="C115" s="68" t="s">
        <v>584</v>
      </c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87" t="s">
        <v>588</v>
      </c>
      <c r="Q115" s="70" t="s">
        <v>607</v>
      </c>
      <c r="R115" s="70" t="s">
        <v>607</v>
      </c>
      <c r="S115" s="87" t="s">
        <v>236</v>
      </c>
    </row>
    <row r="116" spans="1:19" ht="18.75" customHeight="1">
      <c r="A116" s="82" t="s">
        <v>134</v>
      </c>
      <c r="B116" s="68" t="s">
        <v>223</v>
      </c>
      <c r="C116" s="68" t="s">
        <v>224</v>
      </c>
      <c r="D116" s="87" t="s">
        <v>269</v>
      </c>
      <c r="E116" s="87" t="s">
        <v>236</v>
      </c>
      <c r="F116" s="87" t="s">
        <v>236</v>
      </c>
      <c r="G116" s="87" t="s">
        <v>236</v>
      </c>
      <c r="H116" s="85"/>
      <c r="I116" s="85"/>
      <c r="J116" s="85"/>
      <c r="K116" s="85"/>
      <c r="L116" s="86"/>
      <c r="M116" s="86"/>
      <c r="N116" s="85"/>
      <c r="O116" s="85"/>
      <c r="P116" s="85" t="s">
        <v>595</v>
      </c>
      <c r="Q116" s="85" t="s">
        <v>663</v>
      </c>
      <c r="R116" s="85" t="s">
        <v>663</v>
      </c>
      <c r="S116" s="85" t="s">
        <v>663</v>
      </c>
    </row>
    <row r="117" spans="1:19" ht="18.75" customHeight="1">
      <c r="A117" s="82" t="s">
        <v>135</v>
      </c>
      <c r="B117" s="82" t="s">
        <v>149</v>
      </c>
      <c r="C117" s="88" t="s">
        <v>150</v>
      </c>
      <c r="D117" s="84" t="s">
        <v>237</v>
      </c>
      <c r="E117" s="70" t="s">
        <v>235</v>
      </c>
      <c r="F117" s="70" t="s">
        <v>235</v>
      </c>
      <c r="G117" s="70" t="s">
        <v>607</v>
      </c>
      <c r="H117" s="85"/>
      <c r="I117" s="85"/>
      <c r="J117" s="85"/>
      <c r="K117" s="85"/>
      <c r="L117" s="86"/>
      <c r="M117" s="86"/>
      <c r="N117" s="85"/>
      <c r="O117" s="85"/>
      <c r="P117" s="85"/>
      <c r="Q117" s="85"/>
      <c r="R117" s="85"/>
      <c r="S117" s="85"/>
    </row>
    <row r="118" spans="1:19" ht="18.75" customHeight="1">
      <c r="A118" s="82" t="s">
        <v>136</v>
      </c>
      <c r="B118" s="68" t="s">
        <v>229</v>
      </c>
      <c r="C118" s="68" t="s">
        <v>230</v>
      </c>
      <c r="D118" s="84" t="s">
        <v>271</v>
      </c>
      <c r="E118" s="70" t="s">
        <v>235</v>
      </c>
      <c r="F118" s="70" t="s">
        <v>235</v>
      </c>
      <c r="G118" s="70" t="s">
        <v>607</v>
      </c>
      <c r="H118" s="85"/>
      <c r="I118" s="85"/>
      <c r="J118" s="85"/>
      <c r="K118" s="85"/>
      <c r="L118" s="86"/>
      <c r="M118" s="86"/>
      <c r="N118" s="85"/>
      <c r="O118" s="85"/>
      <c r="P118" s="85"/>
      <c r="Q118" s="85"/>
      <c r="R118" s="85"/>
      <c r="S118" s="85"/>
    </row>
    <row r="119" spans="1:19" ht="18.75" customHeight="1">
      <c r="A119" s="82" t="s">
        <v>137</v>
      </c>
      <c r="B119" s="82" t="s">
        <v>394</v>
      </c>
      <c r="C119" s="88" t="s">
        <v>395</v>
      </c>
      <c r="D119" s="89"/>
      <c r="E119" s="89"/>
      <c r="F119" s="89"/>
      <c r="G119" s="85"/>
      <c r="H119" s="87" t="s">
        <v>349</v>
      </c>
      <c r="I119" s="87" t="s">
        <v>236</v>
      </c>
      <c r="J119" s="87" t="s">
        <v>236</v>
      </c>
      <c r="K119" s="87" t="s">
        <v>236</v>
      </c>
      <c r="L119" s="86"/>
      <c r="M119" s="86"/>
      <c r="N119" s="85"/>
      <c r="O119" s="85"/>
      <c r="P119" s="85"/>
      <c r="Q119" s="85"/>
      <c r="R119" s="85"/>
      <c r="S119" s="85"/>
    </row>
    <row r="120" spans="1:19" ht="18.75" customHeight="1">
      <c r="A120" s="82" t="s">
        <v>138</v>
      </c>
      <c r="B120" s="82" t="s">
        <v>400</v>
      </c>
      <c r="C120" s="88" t="s">
        <v>401</v>
      </c>
      <c r="D120" s="89"/>
      <c r="E120" s="89"/>
      <c r="F120" s="89"/>
      <c r="G120" s="85"/>
      <c r="H120" s="87" t="s">
        <v>351</v>
      </c>
      <c r="I120" s="87" t="s">
        <v>236</v>
      </c>
      <c r="J120" s="87" t="s">
        <v>236</v>
      </c>
      <c r="K120" s="87" t="s">
        <v>236</v>
      </c>
      <c r="L120" s="86"/>
      <c r="M120" s="86"/>
      <c r="N120" s="85"/>
      <c r="O120" s="85"/>
      <c r="P120" s="85"/>
      <c r="Q120" s="85"/>
      <c r="R120" s="85"/>
      <c r="S120" s="85"/>
    </row>
    <row r="121" spans="1:19" ht="18.75" customHeight="1">
      <c r="A121" s="82" t="s">
        <v>139</v>
      </c>
      <c r="B121" s="82" t="s">
        <v>173</v>
      </c>
      <c r="C121" s="88" t="s">
        <v>174</v>
      </c>
      <c r="D121" s="84" t="s">
        <v>247</v>
      </c>
      <c r="E121" s="70" t="s">
        <v>235</v>
      </c>
      <c r="F121" s="70" t="s">
        <v>607</v>
      </c>
      <c r="G121" s="70" t="s">
        <v>607</v>
      </c>
      <c r="H121" s="85" t="s">
        <v>338</v>
      </c>
      <c r="I121" s="70" t="s">
        <v>235</v>
      </c>
      <c r="J121" s="70" t="s">
        <v>607</v>
      </c>
      <c r="K121" s="70" t="s">
        <v>607</v>
      </c>
      <c r="L121" s="86"/>
      <c r="M121" s="86"/>
      <c r="N121" s="85"/>
      <c r="O121" s="85"/>
      <c r="P121" s="85"/>
      <c r="Q121" s="85"/>
      <c r="R121" s="85"/>
      <c r="S121" s="85"/>
    </row>
    <row r="122" spans="1:19" ht="18.75" customHeight="1">
      <c r="A122" s="82" t="s">
        <v>140</v>
      </c>
      <c r="B122" s="68" t="s">
        <v>233</v>
      </c>
      <c r="C122" s="68" t="s">
        <v>234</v>
      </c>
      <c r="D122" s="87" t="s">
        <v>273</v>
      </c>
      <c r="E122" s="87" t="s">
        <v>236</v>
      </c>
      <c r="F122" s="87" t="s">
        <v>236</v>
      </c>
      <c r="G122" s="87" t="s">
        <v>236</v>
      </c>
      <c r="H122" s="85"/>
      <c r="I122" s="85"/>
      <c r="J122" s="85"/>
      <c r="K122" s="85"/>
      <c r="L122" s="87" t="s">
        <v>574</v>
      </c>
      <c r="M122" s="87" t="s">
        <v>236</v>
      </c>
      <c r="N122" s="87" t="s">
        <v>236</v>
      </c>
      <c r="O122" s="87" t="s">
        <v>236</v>
      </c>
      <c r="P122" s="85"/>
      <c r="Q122" s="85"/>
      <c r="R122" s="85"/>
      <c r="S122" s="85"/>
    </row>
  </sheetData>
  <sheetProtection/>
  <mergeCells count="9">
    <mergeCell ref="A2:S2"/>
    <mergeCell ref="C4:C5"/>
    <mergeCell ref="B4:B5"/>
    <mergeCell ref="A4:A5"/>
    <mergeCell ref="D4:G4"/>
    <mergeCell ref="H4:K4"/>
    <mergeCell ref="L4:O4"/>
    <mergeCell ref="P4:S4"/>
    <mergeCell ref="A3:S3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孙兴隆</dc:creator>
  <cp:keywords/>
  <dc:description/>
  <cp:lastModifiedBy>孙兴隆</cp:lastModifiedBy>
  <cp:lastPrinted>2017-08-30T08:44:36Z</cp:lastPrinted>
  <dcterms:created xsi:type="dcterms:W3CDTF">2016-06-20T01:50:10Z</dcterms:created>
  <dcterms:modified xsi:type="dcterms:W3CDTF">2017-08-30T08:44:43Z</dcterms:modified>
  <cp:category/>
  <cp:version/>
  <cp:contentType/>
  <cp:contentStatus/>
</cp:coreProperties>
</file>